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lbps365-my.sharepoint.com/personal/t_vanschaik_clbps_nl/Documents/Documenten/05 Tijdelijke bestanden/"/>
    </mc:Choice>
  </mc:AlternateContent>
  <xr:revisionPtr revIDLastSave="0" documentId="8_{482AC2CA-BE94-48D1-BF5C-039C5E485BC7}" xr6:coauthVersionLast="47" xr6:coauthVersionMax="47" xr10:uidLastSave="{00000000-0000-0000-0000-000000000000}"/>
  <bookViews>
    <workbookView xWindow="-98" yWindow="-98" windowWidth="22695" windowHeight="14476" xr2:uid="{D25FEAF8-D49D-40BC-A69B-A1DA080B435B}"/>
  </bookViews>
  <sheets>
    <sheet name="Versiebeheer" sheetId="4" r:id="rId1"/>
    <sheet name="Scoreformulier beoordeling" sheetId="1" r:id="rId2"/>
    <sheet name="Tijdsregistratie beoordelaar" sheetId="3" r:id="rId3"/>
  </sheets>
  <definedNames>
    <definedName name="_xlnm.Print_Area" localSheetId="1">'Scoreformulier beoordeling'!$C$1:$Q$97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4" i="1" l="1"/>
  <c r="L56" i="1"/>
  <c r="L44" i="1"/>
  <c r="K64" i="1"/>
  <c r="M64" i="1" s="1"/>
  <c r="J64" i="1" s="1"/>
  <c r="K56" i="1"/>
  <c r="K44" i="1"/>
  <c r="G81" i="1"/>
  <c r="F81" i="1"/>
  <c r="E81" i="1"/>
  <c r="I77" i="1"/>
  <c r="H77" i="1"/>
  <c r="I75" i="1"/>
  <c r="H75" i="1"/>
  <c r="I72" i="1"/>
  <c r="H72" i="1"/>
  <c r="I70" i="1"/>
  <c r="H70" i="1"/>
  <c r="G68" i="1"/>
  <c r="F68" i="1"/>
  <c r="E68" i="1"/>
  <c r="G67" i="1"/>
  <c r="F67" i="1"/>
  <c r="E67" i="1"/>
  <c r="G65" i="1"/>
  <c r="F65" i="1"/>
  <c r="E65" i="1"/>
  <c r="I64" i="1"/>
  <c r="H64" i="1"/>
  <c r="I62" i="1"/>
  <c r="H62" i="1"/>
  <c r="G61" i="1"/>
  <c r="F61" i="1"/>
  <c r="E61" i="1"/>
  <c r="G59" i="1"/>
  <c r="F59" i="1"/>
  <c r="E59" i="1"/>
  <c r="G57" i="1"/>
  <c r="F57" i="1"/>
  <c r="E57" i="1"/>
  <c r="I56" i="1"/>
  <c r="H56" i="1"/>
  <c r="I54" i="1"/>
  <c r="H54" i="1"/>
  <c r="I48" i="1"/>
  <c r="H48" i="1"/>
  <c r="I44" i="1"/>
  <c r="H44" i="1"/>
  <c r="I42" i="1"/>
  <c r="H42" i="1"/>
  <c r="M56" i="1" l="1"/>
  <c r="J56" i="1" s="1"/>
  <c r="M44" i="1"/>
  <c r="J44" i="1" s="1"/>
  <c r="H81" i="1"/>
  <c r="D14" i="1" s="1"/>
  <c r="I81" i="1"/>
  <c r="H61" i="1"/>
  <c r="H68" i="1"/>
  <c r="J81" i="1" l="1"/>
  <c r="D15" i="1" s="1"/>
  <c r="M15" i="1" s="1"/>
  <c r="K15" i="1" s="1"/>
  <c r="M14" i="1"/>
  <c r="K14" i="1" s="1"/>
  <c r="L14" i="1" l="1"/>
  <c r="D16" i="1" s="1"/>
</calcChain>
</file>

<file path=xl/sharedStrings.xml><?xml version="1.0" encoding="utf-8"?>
<sst xmlns="http://schemas.openxmlformats.org/spreadsheetml/2006/main" count="144" uniqueCount="110">
  <si>
    <t>Naam echocentrum en plaatsnaam</t>
  </si>
  <si>
    <t>Naam beoordelaar</t>
  </si>
  <si>
    <t>Datum beoordeling</t>
  </si>
  <si>
    <t>ALGEMEEN</t>
  </si>
  <si>
    <t>Casus 1</t>
  </si>
  <si>
    <t>Casus 2</t>
  </si>
  <si>
    <t>Casus 3</t>
  </si>
  <si>
    <t>Geboortedatum zwangere</t>
  </si>
  <si>
    <t>Advies</t>
  </si>
  <si>
    <t>Vergroting</t>
  </si>
  <si>
    <t>meer vergroten</t>
  </si>
  <si>
    <t>minder vergroten</t>
  </si>
  <si>
    <t>Doorsnede</t>
  </si>
  <si>
    <t>anders:</t>
  </si>
  <si>
    <t xml:space="preserve">meer vergroten </t>
  </si>
  <si>
    <t xml:space="preserve">zet het gebied van aandacht centraal in beeld </t>
  </si>
  <si>
    <t xml:space="preserve">zorg voor beeldvullende weergave </t>
  </si>
  <si>
    <t xml:space="preserve">gebruik eerst diepte en dan zoom om de structuren goed in beeld te krijgen </t>
  </si>
  <si>
    <t xml:space="preserve">de focus moet ter hoogte van het te beoordelen item staan </t>
  </si>
  <si>
    <t xml:space="preserve">gain moet zo ingesteld zijn dat bot wit is en vruchtwater zwart </t>
  </si>
  <si>
    <t>let bij het inzoomen op juiste instelling van het beeld, de juiste combinatie van diepte en zoom, zodat de begrenzingen van structuren scherp zijn</t>
  </si>
  <si>
    <t>let op juiste doorsnedes</t>
  </si>
  <si>
    <t>BEOORDELING</t>
  </si>
  <si>
    <t>Identificerende code</t>
  </si>
  <si>
    <t>T.b.v. evaluatie beeldbeoordelingsproces</t>
  </si>
  <si>
    <t>Hoeveel tijd nam het beoordelen van alle 3 de casussen gezamenlijk in beslag?</t>
  </si>
  <si>
    <t>Minuten:</t>
  </si>
  <si>
    <t>Type echoapparaat</t>
  </si>
  <si>
    <t>Casus 1:</t>
  </si>
  <si>
    <t>Casus 2:</t>
  </si>
  <si>
    <t>Casus 3:</t>
  </si>
  <si>
    <t>Toelichting algemeen</t>
  </si>
  <si>
    <t>gain niet te hoog instellen</t>
  </si>
  <si>
    <t>gain niet te laag instellen</t>
  </si>
  <si>
    <t>Structurele fout</t>
  </si>
  <si>
    <t>Bij vergroting</t>
  </si>
  <si>
    <t>Score 1 of 0 of a
1 = goed
0 = onvoldoende
a = geen afbeelding</t>
  </si>
  <si>
    <t>Datum TTSEO</t>
  </si>
  <si>
    <t xml:space="preserve">Onder een structurele fout wordt verstaan: indien in alle 3 de casussen 0 wordt gescoord op de doorsnede. </t>
  </si>
  <si>
    <t>Score 2 of 1 of 0 of a
2 = goed
1 = voldoende maar niet optimaal afgebeeld
0 = onvoldoende
a = geen afbeelding</t>
  </si>
  <si>
    <t>Bij doorsnede of calliperplaatsing</t>
  </si>
  <si>
    <t>Conclusie beoordeling deellogboek TTSEO</t>
  </si>
  <si>
    <t>Toelichting</t>
  </si>
  <si>
    <t>Achternaam echoscopist, tussenvoegsel</t>
  </si>
  <si>
    <t>Voornaam/ -letters echoscopist</t>
  </si>
  <si>
    <t>Centraal zenuwstelsel</t>
  </si>
  <si>
    <t>Axiale doorsnede: transventriculair vlak
Beoordeling schedelbot/hersenstructuur</t>
  </si>
  <si>
    <t>midline horizontaal in beeld brengen</t>
  </si>
  <si>
    <t>cavum septum pellucidum op 1/3 van de voor-achterwaartse afstand in beeld brengen</t>
  </si>
  <si>
    <t xml:space="preserve">achterhoorn van het laterale ventrikel in beeld brengen </t>
  </si>
  <si>
    <t>Meting achterhoorn</t>
  </si>
  <si>
    <t>Plaatsing calipers</t>
  </si>
  <si>
    <t>binnen-binnen meten</t>
  </si>
  <si>
    <t xml:space="preserve">meten ter hoogte van sulcus parieto-occipitalis </t>
  </si>
  <si>
    <t>ruimer meten</t>
  </si>
  <si>
    <t>krapper meten</t>
  </si>
  <si>
    <t>callipers recht tegenover elkaar plaatsen</t>
  </si>
  <si>
    <t>Axiale doorsnede: transcerebellair vlak</t>
  </si>
  <si>
    <t>hele hoofd in beeld brengen</t>
  </si>
  <si>
    <t xml:space="preserve">cavum septum pellucidum in beeld brengen </t>
  </si>
  <si>
    <t>cisterna magna in beeld brengen</t>
  </si>
  <si>
    <t>nuchal fold in beeld brengen</t>
  </si>
  <si>
    <t xml:space="preserve">beide zijden van cerebellum als symmetrische ronde vorm in beeld brengen </t>
  </si>
  <si>
    <t>Wervelkolom-sagittaal</t>
  </si>
  <si>
    <t>sagittale doorsnede is nodig voor goede beoordeling wervelkolom</t>
  </si>
  <si>
    <t xml:space="preserve">liefst rug anterior in beeld brengen </t>
  </si>
  <si>
    <t xml:space="preserve">cervicaal t/m sacraal gedeelte in beeld brengen </t>
  </si>
  <si>
    <t>gehele huidlijn in beeld brengen</t>
  </si>
  <si>
    <t>huidlijn moet los zijn van uteruswand</t>
  </si>
  <si>
    <t>Wervelkolom-coronaal lumbo-(sacraal)</t>
  </si>
  <si>
    <t>coronale doorsnede is nodig voor een goede beoordeling wervelkolom</t>
  </si>
  <si>
    <t>alleen processus transversus behoren in beeld te zijn</t>
  </si>
  <si>
    <t>Wervelkolom-coronaal (lumbo)-sacraal</t>
  </si>
  <si>
    <t>wervels zichtbaar tussen beide os ilea</t>
  </si>
  <si>
    <t xml:space="preserve">wervellichamen mogen niet zichtbaar zijn, alleen de processus transversus </t>
  </si>
  <si>
    <r>
      <t xml:space="preserve">Totaalscore centraal zenuwstelsel
</t>
    </r>
    <r>
      <rPr>
        <sz val="10"/>
        <rFont val="Calibri"/>
        <family val="2"/>
        <scheme val="minor"/>
      </rPr>
      <t>Maximaal per casus 17
Totaal voor 3 casus 51</t>
    </r>
  </si>
  <si>
    <t>NBD: Axiale doorsnede: transventriculair vlak</t>
  </si>
  <si>
    <t>NBD: Axiale doorsnede: transcerebellair vlak</t>
  </si>
  <si>
    <t>NBD: Wervelkolom sagittaal</t>
  </si>
  <si>
    <t>Maximaal 51 punten te behalen</t>
  </si>
  <si>
    <t>Voldoende indien ≥ 38 punten (75%) worden behaald én er geen structurele fouten zijn gemaakt op de volgende structuren:</t>
  </si>
  <si>
    <t>Beoordeling TTSEO deellogboek - Centraal Zenuwstelsel</t>
  </si>
  <si>
    <t>Scoreformulier Beeldbeoordeling TTSEO deellogboek - Centraal zenuwstelsel</t>
  </si>
  <si>
    <t>Score</t>
  </si>
  <si>
    <t>Onvoldoende indien &lt; 38 punten óf het voorkomen van 1 of meer structurele fouten op bovengenoemde structuren.</t>
  </si>
  <si>
    <t>Versienummer</t>
  </si>
  <si>
    <t xml:space="preserve">Ingangsdatum </t>
  </si>
  <si>
    <t>Verwant document</t>
  </si>
  <si>
    <t>Versiebeheer</t>
  </si>
  <si>
    <t>Vastgesteld op</t>
  </si>
  <si>
    <t>Ingangsdatum</t>
  </si>
  <si>
    <t xml:space="preserve">Wijziging </t>
  </si>
  <si>
    <t>2.0</t>
  </si>
  <si>
    <t>Scoreformulier Beeldbeoodeling TTSEO deellogboek - Centraal zenuwstelsel v2.0</t>
  </si>
  <si>
    <t>Aanpassing naar aanleiding van leidraad TTSEO versie 3.1 welke per 1-6-2023 van kracht is.</t>
  </si>
  <si>
    <t>Scoreformulier Beeldbeoordeling TTSEO deellogboek - centraal zenuwstelstel v2.0</t>
  </si>
  <si>
    <t>Kwaliteitsbeoordeling TTSEO v5 (https://www.pns.nl/documenten/kwaliteitsbeoordeling-tweede-trimester-seo)</t>
  </si>
  <si>
    <t>Totaal</t>
  </si>
  <si>
    <t>Totaal 'a'</t>
  </si>
  <si>
    <t>Structuur</t>
  </si>
  <si>
    <t>Regio</t>
  </si>
  <si>
    <r>
      <t xml:space="preserve">BMI zwangere </t>
    </r>
    <r>
      <rPr>
        <sz val="10"/>
        <rFont val="Calibri"/>
        <family val="2"/>
        <scheme val="minor"/>
      </rPr>
      <t>(vul getal in)</t>
    </r>
  </si>
  <si>
    <t>Serienummer echoapparaat</t>
  </si>
  <si>
    <t>Locatie echoapparaat</t>
  </si>
  <si>
    <t>A terme datum</t>
  </si>
  <si>
    <t>klad a</t>
  </si>
  <si>
    <t>klad str</t>
  </si>
  <si>
    <t>totaal</t>
  </si>
  <si>
    <t>Bij doorsnede op een item waarvoor een structurele fout gescoord kan worden</t>
  </si>
  <si>
    <t>Score 2 of 0 of a
2 = goed
0 = onvoldoende
a = geen afbeelding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</si>
</sst>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A9ECD"/>
        <bgColor indexed="64"/>
      </patternFill>
    </fill>
    <fill>
      <patternFill patternType="solid">
        <fgColor rgb="FF75C144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9" fontId="3" fillId="2" borderId="5" xfId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0" fontId="2" fillId="3" borderId="3" xfId="1" applyNumberFormat="1" applyFont="1" applyFill="1" applyBorder="1" applyAlignment="1" applyProtection="1">
      <alignment horizontal="right" vertical="top" wrapText="1"/>
      <protection locked="0"/>
    </xf>
    <xf numFmtId="0" fontId="2" fillId="3" borderId="2" xfId="1" applyNumberFormat="1" applyFont="1" applyFill="1" applyBorder="1" applyAlignment="1" applyProtection="1">
      <alignment horizontal="center" vertical="top" wrapText="1"/>
      <protection locked="0"/>
    </xf>
    <xf numFmtId="0" fontId="2" fillId="3" borderId="3" xfId="1" applyNumberFormat="1" applyFont="1" applyFill="1" applyBorder="1" applyAlignment="1" applyProtection="1">
      <alignment horizontal="center" vertical="top" wrapText="1"/>
      <protection locked="0"/>
    </xf>
    <xf numFmtId="0" fontId="2" fillId="3" borderId="4" xfId="1" applyNumberFormat="1" applyFont="1" applyFill="1" applyBorder="1" applyAlignment="1" applyProtection="1">
      <alignment horizontal="center" vertical="top" wrapText="1"/>
      <protection locked="0"/>
    </xf>
    <xf numFmtId="0" fontId="2" fillId="3" borderId="5" xfId="1" applyNumberFormat="1" applyFont="1" applyFill="1" applyBorder="1" applyAlignment="1" applyProtection="1">
      <alignment horizontal="center" vertical="top" wrapText="1"/>
      <protection locked="0"/>
    </xf>
    <xf numFmtId="0" fontId="2" fillId="3" borderId="0" xfId="1" applyNumberFormat="1" applyFont="1" applyFill="1" applyBorder="1" applyAlignment="1" applyProtection="1">
      <alignment horizontal="center" vertical="top" wrapText="1"/>
      <protection locked="0"/>
    </xf>
    <xf numFmtId="0" fontId="2" fillId="3" borderId="6" xfId="1" applyNumberFormat="1" applyFont="1" applyFill="1" applyBorder="1" applyAlignment="1" applyProtection="1">
      <alignment horizontal="center" vertical="top" wrapText="1"/>
      <protection locked="0"/>
    </xf>
    <xf numFmtId="9" fontId="2" fillId="2" borderId="11" xfId="1" applyFont="1" applyFill="1" applyBorder="1" applyAlignment="1" applyProtection="1">
      <alignment horizontal="left" vertical="top" wrapText="1"/>
    </xf>
    <xf numFmtId="0" fontId="2" fillId="3" borderId="1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2" xfId="1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>
      <alignment horizontal="right" vertical="top" wrapText="1"/>
    </xf>
    <xf numFmtId="0" fontId="3" fillId="4" borderId="30" xfId="1" applyNumberFormat="1" applyFont="1" applyFill="1" applyBorder="1" applyAlignment="1" applyProtection="1">
      <alignment horizontal="left" vertical="top" wrapText="1"/>
    </xf>
    <xf numFmtId="9" fontId="2" fillId="2" borderId="32" xfId="1" applyFont="1" applyFill="1" applyBorder="1" applyAlignment="1" applyProtection="1">
      <alignment horizontal="left" vertical="top" wrapText="1"/>
    </xf>
    <xf numFmtId="0" fontId="2" fillId="3" borderId="33" xfId="1" applyNumberFormat="1" applyFont="1" applyFill="1" applyBorder="1" applyAlignment="1" applyProtection="1">
      <alignment horizontal="right" vertical="top" wrapText="1"/>
      <protection locked="0"/>
    </xf>
    <xf numFmtId="0" fontId="2" fillId="2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9" fontId="2" fillId="2" borderId="0" xfId="1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2" fillId="2" borderId="26" xfId="0" applyFont="1" applyFill="1" applyBorder="1" applyAlignment="1">
      <alignment horizontal="left" vertical="top" wrapText="1"/>
    </xf>
    <xf numFmtId="9" fontId="2" fillId="0" borderId="17" xfId="1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0" xfId="1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2" fontId="0" fillId="0" borderId="35" xfId="0" applyNumberFormat="1" applyBorder="1"/>
    <xf numFmtId="0" fontId="0" fillId="0" borderId="42" xfId="0" applyBorder="1"/>
    <xf numFmtId="0" fontId="2" fillId="2" borderId="25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26" xfId="1" applyNumberFormat="1" applyFont="1" applyFill="1" applyBorder="1" applyAlignment="1" applyProtection="1">
      <alignment horizontal="right" vertical="top" wrapText="1"/>
    </xf>
    <xf numFmtId="0" fontId="2" fillId="2" borderId="26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6" xfId="1" applyNumberFormat="1" applyFont="1" applyFill="1" applyBorder="1" applyAlignment="1" applyProtection="1">
      <alignment horizontal="right" vertical="top" wrapText="1"/>
    </xf>
    <xf numFmtId="9" fontId="2" fillId="2" borderId="13" xfId="1" applyFont="1" applyFill="1" applyBorder="1" applyAlignment="1" applyProtection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9" fontId="3" fillId="6" borderId="8" xfId="1" applyFont="1" applyFill="1" applyBorder="1" applyAlignment="1" applyProtection="1">
      <alignment horizontal="left" vertical="top" wrapText="1"/>
    </xf>
    <xf numFmtId="9" fontId="3" fillId="6" borderId="30" xfId="1" applyFont="1" applyFill="1" applyBorder="1" applyAlignment="1" applyProtection="1">
      <alignment horizontal="left" vertical="top" wrapText="1"/>
    </xf>
    <xf numFmtId="9" fontId="3" fillId="6" borderId="31" xfId="1" applyFont="1" applyFill="1" applyBorder="1" applyAlignment="1" applyProtection="1">
      <alignment horizontal="left" vertical="top" wrapText="1"/>
    </xf>
    <xf numFmtId="9" fontId="3" fillId="6" borderId="34" xfId="1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9" fontId="3" fillId="6" borderId="43" xfId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9" fontId="3" fillId="3" borderId="24" xfId="1" applyFont="1" applyFill="1" applyBorder="1" applyAlignment="1" applyProtection="1">
      <alignment horizontal="left" vertical="top"/>
    </xf>
    <xf numFmtId="9" fontId="3" fillId="3" borderId="28" xfId="1" applyFont="1" applyFill="1" applyBorder="1" applyAlignment="1" applyProtection="1">
      <alignment horizontal="left" vertical="top"/>
    </xf>
    <xf numFmtId="0" fontId="4" fillId="2" borderId="26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3" fillId="7" borderId="34" xfId="0" applyFont="1" applyFill="1" applyBorder="1" applyAlignment="1">
      <alignment horizontal="right" vertical="top" wrapText="1"/>
    </xf>
    <xf numFmtId="0" fontId="3" fillId="7" borderId="7" xfId="0" applyFont="1" applyFill="1" applyBorder="1" applyAlignment="1">
      <alignment horizontal="righ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3" fillId="7" borderId="30" xfId="1" applyNumberFormat="1" applyFont="1" applyFill="1" applyBorder="1" applyAlignment="1" applyProtection="1">
      <alignment horizontal="left" vertical="top" wrapText="1"/>
    </xf>
    <xf numFmtId="0" fontId="3" fillId="7" borderId="31" xfId="1" applyNumberFormat="1" applyFont="1" applyFill="1" applyBorder="1" applyAlignment="1" applyProtection="1">
      <alignment horizontal="right" vertical="top" wrapText="1"/>
    </xf>
    <xf numFmtId="0" fontId="3" fillId="7" borderId="43" xfId="1" applyNumberFormat="1" applyFont="1" applyFill="1" applyBorder="1" applyAlignment="1" applyProtection="1">
      <alignment horizontal="right" vertical="top" wrapText="1"/>
    </xf>
    <xf numFmtId="0" fontId="2" fillId="3" borderId="46" xfId="1" applyNumberFormat="1" applyFont="1" applyFill="1" applyBorder="1" applyAlignment="1" applyProtection="1">
      <alignment horizontal="center" vertical="top" wrapText="1"/>
      <protection locked="0"/>
    </xf>
    <xf numFmtId="0" fontId="2" fillId="3" borderId="47" xfId="1" applyNumberFormat="1" applyFont="1" applyFill="1" applyBorder="1" applyAlignment="1" applyProtection="1">
      <alignment horizontal="center" vertical="top" wrapText="1"/>
      <protection locked="0"/>
    </xf>
    <xf numFmtId="0" fontId="2" fillId="3" borderId="48" xfId="1" applyNumberFormat="1" applyFont="1" applyFill="1" applyBorder="1" applyAlignment="1" applyProtection="1">
      <alignment horizontal="center" vertical="top" wrapText="1"/>
      <protection locked="0"/>
    </xf>
    <xf numFmtId="0" fontId="2" fillId="3" borderId="49" xfId="1" applyNumberFormat="1" applyFont="1" applyFill="1" applyBorder="1" applyAlignment="1" applyProtection="1">
      <alignment horizontal="center" vertical="top" wrapText="1"/>
      <protection locked="0"/>
    </xf>
    <xf numFmtId="0" fontId="2" fillId="3" borderId="50" xfId="1" applyNumberFormat="1" applyFont="1" applyFill="1" applyBorder="1" applyAlignment="1" applyProtection="1">
      <alignment horizontal="center" vertical="top" wrapText="1"/>
      <protection locked="0"/>
    </xf>
    <xf numFmtId="0" fontId="2" fillId="3" borderId="51" xfId="1" applyNumberFormat="1" applyFont="1" applyFill="1" applyBorder="1" applyAlignment="1" applyProtection="1">
      <alignment horizontal="center" vertical="top" wrapText="1"/>
      <protection locked="0"/>
    </xf>
    <xf numFmtId="0" fontId="2" fillId="3" borderId="52" xfId="1" applyNumberFormat="1" applyFont="1" applyFill="1" applyBorder="1" applyAlignment="1" applyProtection="1">
      <alignment horizontal="center" vertical="top" wrapText="1"/>
      <protection locked="0"/>
    </xf>
    <xf numFmtId="0" fontId="2" fillId="3" borderId="53" xfId="1" applyNumberFormat="1" applyFont="1" applyFill="1" applyBorder="1" applyAlignment="1" applyProtection="1">
      <alignment horizontal="center" vertical="top" wrapText="1"/>
      <protection locked="0"/>
    </xf>
    <xf numFmtId="0" fontId="2" fillId="3" borderId="54" xfId="1" applyNumberFormat="1" applyFont="1" applyFill="1" applyBorder="1" applyAlignment="1" applyProtection="1">
      <alignment horizontal="center" vertical="top" wrapText="1"/>
      <protection locked="0"/>
    </xf>
    <xf numFmtId="0" fontId="6" fillId="2" borderId="23" xfId="0" applyFont="1" applyFill="1" applyBorder="1" applyAlignment="1">
      <alignment horizontal="left" vertical="top" wrapText="1"/>
    </xf>
    <xf numFmtId="0" fontId="6" fillId="2" borderId="55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right" vertical="top" wrapText="1"/>
    </xf>
    <xf numFmtId="0" fontId="5" fillId="2" borderId="27" xfId="0" applyFont="1" applyFill="1" applyBorder="1" applyAlignment="1">
      <alignment horizontal="left" vertical="top" wrapText="1"/>
    </xf>
    <xf numFmtId="9" fontId="2" fillId="2" borderId="5" xfId="1" applyFont="1" applyFill="1" applyBorder="1" applyAlignment="1" applyProtection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2" fillId="3" borderId="4" xfId="1" applyNumberFormat="1" applyFont="1" applyFill="1" applyBorder="1" applyAlignment="1" applyProtection="1">
      <alignment horizontal="right" vertical="top" wrapText="1"/>
      <protection locked="0"/>
    </xf>
    <xf numFmtId="0" fontId="2" fillId="2" borderId="4" xfId="1" applyNumberFormat="1" applyFont="1" applyFill="1" applyBorder="1" applyAlignment="1" applyProtection="1">
      <alignment horizontal="right" vertical="top" wrapText="1"/>
    </xf>
    <xf numFmtId="0" fontId="2" fillId="2" borderId="20" xfId="1" applyNumberFormat="1" applyFont="1" applyFill="1" applyBorder="1" applyAlignment="1" applyProtection="1">
      <alignment horizontal="right" vertical="top" wrapText="1"/>
    </xf>
    <xf numFmtId="0" fontId="2" fillId="2" borderId="3" xfId="1" applyNumberFormat="1" applyFont="1" applyFill="1" applyBorder="1" applyAlignment="1" applyProtection="1">
      <alignment horizontal="right" vertical="top" wrapText="1"/>
    </xf>
    <xf numFmtId="0" fontId="5" fillId="0" borderId="55" xfId="0" applyFont="1" applyBorder="1" applyAlignment="1">
      <alignment horizontal="left" vertical="top" wrapText="1"/>
    </xf>
    <xf numFmtId="9" fontId="2" fillId="2" borderId="17" xfId="1" applyFont="1" applyFill="1" applyBorder="1" applyAlignment="1" applyProtection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7" fillId="2" borderId="26" xfId="0" applyFont="1" applyFill="1" applyBorder="1" applyAlignment="1">
      <alignment horizontal="righ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9" fontId="3" fillId="2" borderId="25" xfId="1" applyFont="1" applyFill="1" applyBorder="1" applyAlignment="1" applyProtection="1">
      <alignment horizontal="left" vertical="top" wrapText="1"/>
    </xf>
    <xf numFmtId="9" fontId="2" fillId="0" borderId="13" xfId="1" applyFont="1" applyFill="1" applyBorder="1" applyAlignment="1" applyProtection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0" fillId="0" borderId="26" xfId="0" applyFont="1" applyBorder="1"/>
    <xf numFmtId="0" fontId="5" fillId="0" borderId="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/>
    </xf>
    <xf numFmtId="9" fontId="3" fillId="4" borderId="25" xfId="1" applyFont="1" applyFill="1" applyBorder="1" applyAlignment="1" applyProtection="1">
      <alignment vertical="top" wrapText="1"/>
    </xf>
    <xf numFmtId="0" fontId="2" fillId="2" borderId="57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vertical="top" wrapText="1"/>
    </xf>
    <xf numFmtId="14" fontId="2" fillId="2" borderId="24" xfId="0" applyNumberFormat="1" applyFont="1" applyFill="1" applyBorder="1" applyAlignment="1">
      <alignment horizontal="left" vertical="top" wrapText="1"/>
    </xf>
    <xf numFmtId="9" fontId="3" fillId="4" borderId="30" xfId="1" applyFont="1" applyFill="1" applyBorder="1" applyAlignment="1" applyProtection="1">
      <alignment horizontal="left" vertical="top" wrapText="1"/>
    </xf>
    <xf numFmtId="9" fontId="3" fillId="4" borderId="31" xfId="1" applyFont="1" applyFill="1" applyBorder="1" applyAlignment="1" applyProtection="1">
      <alignment horizontal="left" vertical="top" wrapText="1"/>
    </xf>
    <xf numFmtId="9" fontId="3" fillId="4" borderId="62" xfId="1" applyFont="1" applyFill="1" applyBorder="1" applyAlignment="1" applyProtection="1">
      <alignment horizontal="left" vertical="top" wrapText="1"/>
    </xf>
    <xf numFmtId="9" fontId="3" fillId="4" borderId="34" xfId="1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14" fontId="2" fillId="2" borderId="16" xfId="0" applyNumberFormat="1" applyFont="1" applyFill="1" applyBorder="1" applyAlignment="1" applyProtection="1">
      <alignment horizontal="left" vertical="top" wrapText="1"/>
      <protection locked="0"/>
    </xf>
    <xf numFmtId="0" fontId="2" fillId="2" borderId="36" xfId="0" applyFont="1" applyFill="1" applyBorder="1" applyAlignment="1" applyProtection="1">
      <alignment horizontal="left" vertical="top"/>
      <protection locked="0"/>
    </xf>
    <xf numFmtId="0" fontId="2" fillId="2" borderId="41" xfId="0" applyFont="1" applyFill="1" applyBorder="1" applyAlignment="1" applyProtection="1">
      <alignment horizontal="left" vertical="top"/>
      <protection locked="0"/>
    </xf>
    <xf numFmtId="0" fontId="2" fillId="2" borderId="27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>
      <alignment horizontal="left" vertical="top" wrapText="1"/>
    </xf>
    <xf numFmtId="14" fontId="2" fillId="2" borderId="60" xfId="0" applyNumberFormat="1" applyFont="1" applyFill="1" applyBorder="1" applyAlignment="1" applyProtection="1">
      <alignment horizontal="left" vertical="top" wrapText="1"/>
      <protection locked="0"/>
    </xf>
    <xf numFmtId="0" fontId="2" fillId="3" borderId="33" xfId="1" applyNumberFormat="1" applyFont="1" applyFill="1" applyBorder="1" applyAlignment="1" applyProtection="1">
      <alignment horizontal="center" vertical="top" wrapText="1"/>
      <protection locked="0"/>
    </xf>
    <xf numFmtId="0" fontId="2" fillId="3" borderId="29" xfId="1" applyNumberFormat="1" applyFont="1" applyFill="1" applyBorder="1" applyAlignment="1" applyProtection="1">
      <alignment horizontal="center" vertical="top" wrapText="1"/>
      <protection locked="0"/>
    </xf>
    <xf numFmtId="0" fontId="2" fillId="3" borderId="64" xfId="1" applyNumberFormat="1" applyFont="1" applyFill="1" applyBorder="1" applyAlignment="1" applyProtection="1">
      <alignment horizontal="center" vertical="top" wrapText="1"/>
      <protection locked="0"/>
    </xf>
    <xf numFmtId="0" fontId="3" fillId="7" borderId="24" xfId="1" applyNumberFormat="1" applyFont="1" applyFill="1" applyBorder="1" applyAlignment="1" applyProtection="1">
      <alignment horizontal="left" vertical="top" wrapText="1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38" xfId="0" applyFont="1" applyFill="1" applyBorder="1" applyAlignment="1" applyProtection="1">
      <alignment horizontal="left" vertical="top"/>
      <protection locked="0"/>
    </xf>
    <xf numFmtId="0" fontId="3" fillId="7" borderId="45" xfId="1" applyNumberFormat="1" applyFont="1" applyFill="1" applyBorder="1" applyAlignment="1" applyProtection="1">
      <alignment horizontal="left" vertical="top" wrapText="1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>
      <alignment horizontal="center" vertical="top" wrapText="1"/>
    </xf>
    <xf numFmtId="0" fontId="2" fillId="2" borderId="60" xfId="0" applyFont="1" applyFill="1" applyBorder="1" applyAlignment="1">
      <alignment horizontal="center" vertical="top" wrapText="1"/>
    </xf>
    <xf numFmtId="0" fontId="2" fillId="2" borderId="61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14" fontId="2" fillId="2" borderId="8" xfId="0" applyNumberFormat="1" applyFont="1" applyFill="1" applyBorder="1" applyAlignment="1" applyProtection="1">
      <alignment horizontal="left" vertical="top"/>
      <protection locked="0"/>
    </xf>
    <xf numFmtId="0" fontId="3" fillId="6" borderId="8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9" fontId="3" fillId="4" borderId="11" xfId="1" applyFont="1" applyFill="1" applyBorder="1" applyAlignment="1" applyProtection="1">
      <alignment horizontal="left" vertical="top" wrapText="1"/>
    </xf>
    <xf numFmtId="9" fontId="3" fillId="4" borderId="1" xfId="1" applyFont="1" applyFill="1" applyBorder="1" applyAlignment="1" applyProtection="1">
      <alignment horizontal="left" vertical="top" wrapText="1"/>
    </xf>
    <xf numFmtId="9" fontId="3" fillId="4" borderId="12" xfId="1" applyFont="1" applyFill="1" applyBorder="1" applyAlignment="1" applyProtection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58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5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 applyProtection="1">
      <alignment horizontal="left" vertical="top"/>
      <protection locked="0"/>
    </xf>
    <xf numFmtId="0" fontId="2" fillId="2" borderId="36" xfId="0" applyFont="1" applyFill="1" applyBorder="1" applyAlignment="1" applyProtection="1">
      <alignment horizontal="left" vertical="top"/>
      <protection locked="0"/>
    </xf>
    <xf numFmtId="0" fontId="2" fillId="2" borderId="41" xfId="0" applyFont="1" applyFill="1" applyBorder="1" applyAlignment="1" applyProtection="1">
      <alignment horizontal="left" vertical="top"/>
      <protection locked="0"/>
    </xf>
    <xf numFmtId="0" fontId="2" fillId="2" borderId="27" xfId="0" applyFont="1" applyFill="1" applyBorder="1" applyAlignment="1" applyProtection="1">
      <alignment horizontal="left" vertical="top"/>
      <protection locked="0"/>
    </xf>
    <xf numFmtId="14" fontId="2" fillId="2" borderId="36" xfId="0" applyNumberFormat="1" applyFont="1" applyFill="1" applyBorder="1" applyAlignment="1" applyProtection="1">
      <alignment horizontal="left" vertical="top"/>
      <protection locked="0"/>
    </xf>
    <xf numFmtId="0" fontId="2" fillId="2" borderId="37" xfId="0" applyFont="1" applyFill="1" applyBorder="1" applyAlignment="1" applyProtection="1">
      <alignment horizontal="left" vertical="top" wrapText="1"/>
      <protection locked="0"/>
    </xf>
    <xf numFmtId="0" fontId="2" fillId="2" borderId="44" xfId="0" applyFont="1" applyFill="1" applyBorder="1" applyAlignment="1" applyProtection="1">
      <alignment horizontal="left" vertical="top" wrapText="1"/>
      <protection locked="0"/>
    </xf>
    <xf numFmtId="0" fontId="2" fillId="2" borderId="40" xfId="0" applyFont="1" applyFill="1" applyBorder="1" applyAlignment="1" applyProtection="1">
      <alignment horizontal="left" vertical="top" wrapText="1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0" fontId="2" fillId="2" borderId="41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 applyProtection="1">
      <alignment horizontal="left"/>
      <protection locked="0"/>
    </xf>
    <xf numFmtId="0" fontId="0" fillId="6" borderId="9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14" fontId="2" fillId="2" borderId="16" xfId="0" applyNumberFormat="1" applyFont="1" applyFill="1" applyBorder="1" applyAlignment="1" applyProtection="1">
      <alignment horizontal="left" vertical="top" wrapText="1"/>
      <protection locked="0"/>
    </xf>
    <xf numFmtId="14" fontId="2" fillId="2" borderId="59" xfId="0" applyNumberFormat="1" applyFont="1" applyFill="1" applyBorder="1" applyAlignment="1" applyProtection="1">
      <alignment horizontal="left" vertical="top" wrapText="1"/>
      <protection locked="0"/>
    </xf>
    <xf numFmtId="0" fontId="3" fillId="6" borderId="13" xfId="0" applyFont="1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9" fontId="3" fillId="2" borderId="36" xfId="1" applyFont="1" applyFill="1" applyBorder="1" applyAlignment="1" applyProtection="1">
      <alignment horizontal="left" vertical="top" wrapText="1"/>
      <protection locked="0"/>
    </xf>
    <xf numFmtId="9" fontId="3" fillId="2" borderId="41" xfId="1" applyFont="1" applyFill="1" applyBorder="1" applyAlignment="1" applyProtection="1">
      <alignment horizontal="left" vertical="top" wrapText="1"/>
      <protection locked="0"/>
    </xf>
    <xf numFmtId="9" fontId="3" fillId="2" borderId="27" xfId="1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9" fontId="3" fillId="6" borderId="8" xfId="1" applyFont="1" applyFill="1" applyBorder="1" applyAlignment="1" applyProtection="1">
      <alignment horizontal="left" vertical="top" wrapText="1"/>
    </xf>
    <xf numFmtId="9" fontId="3" fillId="6" borderId="9" xfId="1" applyFont="1" applyFill="1" applyBorder="1" applyAlignment="1" applyProtection="1">
      <alignment horizontal="left" vertical="top" wrapText="1"/>
    </xf>
    <xf numFmtId="9" fontId="3" fillId="6" borderId="10" xfId="1" applyFont="1" applyFill="1" applyBorder="1" applyAlignment="1" applyProtection="1">
      <alignment horizontal="left" vertical="top" wrapText="1"/>
    </xf>
    <xf numFmtId="9" fontId="2" fillId="2" borderId="46" xfId="1" applyFont="1" applyFill="1" applyBorder="1" applyAlignment="1" applyProtection="1">
      <alignment horizontal="left" vertical="top" wrapText="1"/>
    </xf>
    <xf numFmtId="9" fontId="2" fillId="2" borderId="56" xfId="1" applyFont="1" applyFill="1" applyBorder="1" applyAlignment="1" applyProtection="1">
      <alignment horizontal="left" vertical="top" wrapText="1"/>
    </xf>
    <xf numFmtId="9" fontId="4" fillId="2" borderId="20" xfId="1" applyFont="1" applyFill="1" applyBorder="1" applyAlignment="1" applyProtection="1">
      <alignment horizontal="left" vertical="top" wrapText="1"/>
    </xf>
    <xf numFmtId="9" fontId="4" fillId="2" borderId="26" xfId="1" applyFont="1" applyFill="1" applyBorder="1" applyAlignment="1" applyProtection="1">
      <alignment horizontal="left" vertical="top" wrapText="1"/>
    </xf>
    <xf numFmtId="9" fontId="4" fillId="2" borderId="25" xfId="1" applyFont="1" applyFill="1" applyBorder="1" applyAlignment="1" applyProtection="1">
      <alignment horizontal="left" vertical="top" wrapText="1"/>
    </xf>
    <xf numFmtId="0" fontId="3" fillId="2" borderId="63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9" fontId="3" fillId="2" borderId="15" xfId="1" applyFont="1" applyFill="1" applyBorder="1" applyAlignment="1" applyProtection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6" borderId="58" xfId="0" applyFont="1" applyFill="1" applyBorder="1" applyAlignment="1">
      <alignment horizontal="left" vertical="top" wrapText="1"/>
    </xf>
    <xf numFmtId="9" fontId="2" fillId="6" borderId="8" xfId="1" applyFont="1" applyFill="1" applyBorder="1" applyAlignment="1" applyProtection="1">
      <alignment horizontal="right" vertical="top" wrapText="1"/>
    </xf>
    <xf numFmtId="9" fontId="3" fillId="6" borderId="9" xfId="1" applyFont="1" applyFill="1" applyBorder="1" applyAlignment="1" applyProtection="1">
      <alignment horizontal="right" vertical="top" wrapText="1"/>
    </xf>
    <xf numFmtId="9" fontId="3" fillId="6" borderId="10" xfId="1" applyFont="1" applyFill="1" applyBorder="1" applyAlignment="1" applyProtection="1">
      <alignment horizontal="righ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9" fontId="3" fillId="2" borderId="2" xfId="1" applyFont="1" applyFill="1" applyBorder="1" applyAlignment="1" applyProtection="1">
      <alignment horizontal="left" vertical="top" wrapText="1"/>
      <protection locked="0"/>
    </xf>
    <xf numFmtId="9" fontId="3" fillId="2" borderId="3" xfId="1" applyFont="1" applyFill="1" applyBorder="1" applyAlignment="1" applyProtection="1">
      <alignment horizontal="left" vertical="top" wrapText="1"/>
      <protection locked="0"/>
    </xf>
    <xf numFmtId="9" fontId="3" fillId="2" borderId="4" xfId="1" applyFont="1" applyFill="1" applyBorder="1" applyAlignment="1" applyProtection="1">
      <alignment horizontal="left" vertical="top" wrapText="1"/>
      <protection locked="0"/>
    </xf>
    <xf numFmtId="9" fontId="3" fillId="2" borderId="5" xfId="1" applyFont="1" applyFill="1" applyBorder="1" applyAlignment="1" applyProtection="1">
      <alignment horizontal="left" vertical="top" wrapText="1"/>
      <protection locked="0"/>
    </xf>
    <xf numFmtId="9" fontId="3" fillId="2" borderId="0" xfId="1" applyFont="1" applyFill="1" applyBorder="1" applyAlignment="1" applyProtection="1">
      <alignment horizontal="left" vertical="top" wrapText="1"/>
      <protection locked="0"/>
    </xf>
    <xf numFmtId="9" fontId="3" fillId="2" borderId="6" xfId="1" applyFont="1" applyFill="1" applyBorder="1" applyAlignment="1" applyProtection="1">
      <alignment horizontal="left" vertical="top" wrapText="1"/>
      <protection locked="0"/>
    </xf>
    <xf numFmtId="9" fontId="3" fillId="2" borderId="11" xfId="1" applyFont="1" applyFill="1" applyBorder="1" applyAlignment="1" applyProtection="1">
      <alignment horizontal="left" vertical="top" wrapText="1"/>
      <protection locked="0"/>
    </xf>
    <xf numFmtId="9" fontId="3" fillId="2" borderId="1" xfId="1" applyFont="1" applyFill="1" applyBorder="1" applyAlignment="1" applyProtection="1">
      <alignment horizontal="left" vertical="top" wrapText="1"/>
      <protection locked="0"/>
    </xf>
    <xf numFmtId="9" fontId="3" fillId="2" borderId="12" xfId="1" applyFont="1" applyFill="1" applyBorder="1" applyAlignment="1" applyProtection="1">
      <alignment horizontal="left" vertical="top" wrapText="1"/>
      <protection locked="0"/>
    </xf>
    <xf numFmtId="9" fontId="3" fillId="2" borderId="21" xfId="1" applyFont="1" applyFill="1" applyBorder="1" applyAlignment="1" applyProtection="1">
      <alignment horizontal="left" wrapText="1"/>
      <protection locked="0"/>
    </xf>
    <xf numFmtId="9" fontId="3" fillId="2" borderId="22" xfId="1" applyFont="1" applyFill="1" applyBorder="1" applyAlignment="1" applyProtection="1">
      <alignment horizontal="left" wrapText="1"/>
      <protection locked="0"/>
    </xf>
    <xf numFmtId="9" fontId="3" fillId="2" borderId="23" xfId="1" applyFont="1" applyFill="1" applyBorder="1" applyAlignment="1" applyProtection="1">
      <alignment horizontal="left" wrapText="1"/>
      <protection locked="0"/>
    </xf>
    <xf numFmtId="0" fontId="5" fillId="0" borderId="17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9" fontId="3" fillId="2" borderId="17" xfId="1" applyFont="1" applyFill="1" applyBorder="1" applyAlignment="1" applyProtection="1">
      <alignment horizontal="left" vertical="top" wrapText="1"/>
      <protection locked="0"/>
    </xf>
    <xf numFmtId="9" fontId="3" fillId="2" borderId="38" xfId="1" applyFont="1" applyFill="1" applyBorder="1" applyAlignment="1" applyProtection="1">
      <alignment horizontal="left" vertical="top" wrapText="1"/>
      <protection locked="0"/>
    </xf>
    <xf numFmtId="9" fontId="3" fillId="2" borderId="19" xfId="1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14" fontId="2" fillId="2" borderId="16" xfId="0" applyNumberFormat="1" applyFont="1" applyFill="1" applyBorder="1" applyAlignment="1" applyProtection="1">
      <alignment horizontal="center" vertical="top" wrapText="1"/>
      <protection locked="0"/>
    </xf>
    <xf numFmtId="14" fontId="2" fillId="2" borderId="59" xfId="0" applyNumberFormat="1" applyFont="1" applyFill="1" applyBorder="1" applyAlignment="1" applyProtection="1">
      <alignment horizontal="center" vertical="top" wrapText="1"/>
      <protection locked="0"/>
    </xf>
    <xf numFmtId="0" fontId="2" fillId="2" borderId="60" xfId="0" applyFont="1" applyFill="1" applyBorder="1" applyAlignment="1" applyProtection="1">
      <alignment horizontal="center" vertical="top" wrapText="1"/>
      <protection locked="0"/>
    </xf>
    <xf numFmtId="14" fontId="2" fillId="2" borderId="60" xfId="0" applyNumberFormat="1" applyFont="1" applyFill="1" applyBorder="1" applyAlignment="1" applyProtection="1">
      <alignment horizontal="center" vertical="top" wrapText="1"/>
      <protection locked="0"/>
    </xf>
    <xf numFmtId="14" fontId="2" fillId="2" borderId="61" xfId="0" applyNumberFormat="1" applyFont="1" applyFill="1" applyBorder="1" applyAlignment="1" applyProtection="1">
      <alignment horizontal="center" vertical="top" wrapText="1"/>
      <protection locked="0"/>
    </xf>
    <xf numFmtId="0" fontId="0" fillId="0" borderId="42" xfId="0" applyBorder="1" applyAlignment="1">
      <alignment horizontal="left"/>
    </xf>
    <xf numFmtId="0" fontId="0" fillId="0" borderId="22" xfId="0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14"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A9ECD"/>
      <color rgb="FF75C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332860</xdr:colOff>
      <xdr:row>1</xdr:row>
      <xdr:rowOff>161924</xdr:rowOff>
    </xdr:from>
    <xdr:to>
      <xdr:col>11</xdr:col>
      <xdr:colOff>588630</xdr:colOff>
      <xdr:row>5</xdr:row>
      <xdr:rowOff>161934</xdr:rowOff>
    </xdr:to>
    <xdr:pic>
      <xdr:nvPicPr>
        <xdr:cNvPr id="5" name="Afbeelding 4" descr="Peridos">
          <a:extLst>
            <a:ext uri="{FF2B5EF4-FFF2-40B4-BE49-F238E27FC236}">
              <a16:creationId xmlns:a16="http://schemas.microsoft.com/office/drawing/2014/main" id="{E860AA85-DB38-4ECE-A2BF-6B93DAFC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235" y="352424"/>
          <a:ext cx="2084570" cy="809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2956035</xdr:colOff>
      <xdr:row>1</xdr:row>
      <xdr:rowOff>127253</xdr:rowOff>
    </xdr:from>
    <xdr:to>
      <xdr:col>16</xdr:col>
      <xdr:colOff>5202621</xdr:colOff>
      <xdr:row>5</xdr:row>
      <xdr:rowOff>33048</xdr:rowOff>
    </xdr:to>
    <xdr:pic>
      <xdr:nvPicPr>
        <xdr:cNvPr id="5" name="Afbeelding 4" descr="Peridos">
          <a:extLst>
            <a:ext uri="{FF2B5EF4-FFF2-40B4-BE49-F238E27FC236}">
              <a16:creationId xmlns:a16="http://schemas.microsoft.com/office/drawing/2014/main" id="{4E526C4F-3DDF-47E9-A735-5F71C4058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1018" y="317753"/>
          <a:ext cx="2246586" cy="726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FCB7-0A62-4968-A2C2-418946D4364D}">
  <dimension ref="A1:M54"/>
  <sheetViews>
    <sheetView tabSelected="1" zoomScaleNormal="100" workbookViewId="0">
      <selection activeCell="P7" sqref="P7"/>
    </sheetView>
  </sheetViews>
  <sheetFormatPr defaultRowHeight="14.25" x14ac:dyDescent="0.45"/>
  <cols>
    <col min="1" max="1" width="1.265625" customWidth="1"/>
    <col min="2" max="4" width="15.73046875" customWidth="1"/>
    <col min="13" max="13" width="1.73046875" customWidth="1"/>
  </cols>
  <sheetData>
    <row r="1" spans="1:13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45">
      <c r="A3" s="1"/>
      <c r="B3" s="139" t="s">
        <v>82</v>
      </c>
      <c r="C3" s="139"/>
      <c r="D3" s="139"/>
      <c r="E3" s="139"/>
      <c r="F3" s="139"/>
      <c r="G3" s="139"/>
      <c r="H3" s="139"/>
      <c r="I3" s="139"/>
      <c r="J3" s="139"/>
      <c r="K3" s="139"/>
      <c r="L3" s="1"/>
      <c r="M3" s="1"/>
    </row>
    <row r="4" spans="1:13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4.65" thickBot="1" x14ac:dyDescent="0.5">
      <c r="A6" s="1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"/>
    </row>
    <row r="7" spans="1:13" ht="14.65" thickBot="1" x14ac:dyDescent="0.5">
      <c r="A7" s="1"/>
      <c r="B7" s="109" t="s">
        <v>85</v>
      </c>
      <c r="C7" s="140" t="s">
        <v>95</v>
      </c>
      <c r="D7" s="141"/>
      <c r="E7" s="141"/>
      <c r="F7" s="141"/>
      <c r="G7" s="141"/>
      <c r="H7" s="141"/>
      <c r="I7" s="141"/>
      <c r="J7" s="141"/>
      <c r="K7" s="141"/>
      <c r="L7" s="142"/>
      <c r="M7" s="1"/>
    </row>
    <row r="8" spans="1:13" ht="14.65" thickBot="1" x14ac:dyDescent="0.5">
      <c r="A8" s="1"/>
      <c r="B8" s="109" t="s">
        <v>86</v>
      </c>
      <c r="C8" s="143">
        <v>45292</v>
      </c>
      <c r="D8" s="141"/>
      <c r="E8" s="141"/>
      <c r="F8" s="141"/>
      <c r="G8" s="141"/>
      <c r="H8" s="141"/>
      <c r="I8" s="141"/>
      <c r="J8" s="141"/>
      <c r="K8" s="141"/>
      <c r="L8" s="142"/>
      <c r="M8" s="1"/>
    </row>
    <row r="9" spans="1:13" ht="14.65" thickBot="1" x14ac:dyDescent="0.5">
      <c r="A9" s="1"/>
      <c r="B9" s="109" t="s">
        <v>87</v>
      </c>
      <c r="C9" s="140" t="s">
        <v>96</v>
      </c>
      <c r="D9" s="141"/>
      <c r="E9" s="141"/>
      <c r="F9" s="141"/>
      <c r="G9" s="141"/>
      <c r="H9" s="141"/>
      <c r="I9" s="141"/>
      <c r="J9" s="141"/>
      <c r="K9" s="141"/>
      <c r="L9" s="142"/>
      <c r="M9" s="1"/>
    </row>
    <row r="10" spans="1:13" ht="14.65" thickBot="1" x14ac:dyDescent="0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4.65" thickBot="1" x14ac:dyDescent="0.5">
      <c r="A11" s="1"/>
      <c r="B11" s="144" t="s">
        <v>88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6"/>
      <c r="M11" s="1"/>
    </row>
    <row r="12" spans="1:13" ht="14.65" thickBot="1" x14ac:dyDescent="0.5">
      <c r="A12" s="1"/>
      <c r="B12" s="110" t="s">
        <v>85</v>
      </c>
      <c r="C12" s="110" t="s">
        <v>89</v>
      </c>
      <c r="D12" s="110" t="s">
        <v>90</v>
      </c>
      <c r="E12" s="147" t="s">
        <v>91</v>
      </c>
      <c r="F12" s="148"/>
      <c r="G12" s="148"/>
      <c r="H12" s="148"/>
      <c r="I12" s="148"/>
      <c r="J12" s="148"/>
      <c r="K12" s="148"/>
      <c r="L12" s="149"/>
      <c r="M12" s="1"/>
    </row>
    <row r="13" spans="1:13" x14ac:dyDescent="0.45">
      <c r="A13" s="1"/>
      <c r="B13" s="111" t="s">
        <v>92</v>
      </c>
      <c r="C13" s="116">
        <v>45027</v>
      </c>
      <c r="D13" s="116">
        <v>45292</v>
      </c>
      <c r="E13" s="150" t="s">
        <v>94</v>
      </c>
      <c r="F13" s="151"/>
      <c r="G13" s="151"/>
      <c r="H13" s="151"/>
      <c r="I13" s="151"/>
      <c r="J13" s="151"/>
      <c r="K13" s="151"/>
      <c r="L13" s="152"/>
      <c r="M13" s="1"/>
    </row>
    <row r="14" spans="1:13" x14ac:dyDescent="0.45">
      <c r="A14" s="1"/>
      <c r="B14" s="112"/>
      <c r="C14" s="113"/>
      <c r="D14" s="113"/>
      <c r="E14" s="153"/>
      <c r="F14" s="154"/>
      <c r="G14" s="154"/>
      <c r="H14" s="154"/>
      <c r="I14" s="154"/>
      <c r="J14" s="154"/>
      <c r="K14" s="154"/>
      <c r="L14" s="155"/>
      <c r="M14" s="1"/>
    </row>
    <row r="15" spans="1:13" x14ac:dyDescent="0.45">
      <c r="A15" s="1"/>
      <c r="B15" s="112"/>
      <c r="C15" s="113"/>
      <c r="D15" s="113"/>
      <c r="E15" s="153"/>
      <c r="F15" s="154"/>
      <c r="G15" s="154"/>
      <c r="H15" s="154"/>
      <c r="I15" s="154"/>
      <c r="J15" s="154"/>
      <c r="K15" s="154"/>
      <c r="L15" s="155"/>
      <c r="M15" s="1"/>
    </row>
    <row r="16" spans="1:13" x14ac:dyDescent="0.45">
      <c r="A16" s="1"/>
      <c r="B16" s="112"/>
      <c r="C16" s="113"/>
      <c r="D16" s="113"/>
      <c r="E16" s="153"/>
      <c r="F16" s="154"/>
      <c r="G16" s="154"/>
      <c r="H16" s="154"/>
      <c r="I16" s="154"/>
      <c r="J16" s="154"/>
      <c r="K16" s="154"/>
      <c r="L16" s="155"/>
      <c r="M16" s="1"/>
    </row>
    <row r="17" spans="1:13" x14ac:dyDescent="0.45">
      <c r="A17" s="1"/>
      <c r="B17" s="112"/>
      <c r="C17" s="113"/>
      <c r="D17" s="113"/>
      <c r="E17" s="153"/>
      <c r="F17" s="154"/>
      <c r="G17" s="154"/>
      <c r="H17" s="154"/>
      <c r="I17" s="154"/>
      <c r="J17" s="154"/>
      <c r="K17" s="154"/>
      <c r="L17" s="155"/>
      <c r="M17" s="1"/>
    </row>
    <row r="18" spans="1:13" ht="14.65" thickBot="1" x14ac:dyDescent="0.5">
      <c r="A18" s="1"/>
      <c r="B18" s="114"/>
      <c r="C18" s="115"/>
      <c r="D18" s="115"/>
      <c r="E18" s="136"/>
      <c r="F18" s="137"/>
      <c r="G18" s="137"/>
      <c r="H18" s="137"/>
      <c r="I18" s="137"/>
      <c r="J18" s="137"/>
      <c r="K18" s="137"/>
      <c r="L18" s="138"/>
      <c r="M18" s="1"/>
    </row>
    <row r="19" spans="1:13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</sheetData>
  <sheetProtection algorithmName="SHA-512" hashValue="r3n2tm3VIQC7L/pxT4/fyllO3LwM9XrrSq/5ZS/N9Dw/kr2Cl6LZiUVjqalXOw5mU61yQA+YZjIUE/uVDs6MaQ==" saltValue="umAvMXCT7ETpinJJd4c1mg==" spinCount="100000" sheet="1" objects="1" scenarios="1"/>
  <mergeCells count="12">
    <mergeCell ref="E18:L18"/>
    <mergeCell ref="B3:K3"/>
    <mergeCell ref="C7:L7"/>
    <mergeCell ref="C8:L8"/>
    <mergeCell ref="C9:L9"/>
    <mergeCell ref="B11:L11"/>
    <mergeCell ref="E12:L12"/>
    <mergeCell ref="E13:L13"/>
    <mergeCell ref="E14:L14"/>
    <mergeCell ref="E15:L15"/>
    <mergeCell ref="E16:L16"/>
    <mergeCell ref="E17:L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TG199"/>
  <sheetViews>
    <sheetView topLeftCell="A4" zoomScaleNormal="100" workbookViewId="0">
      <selection activeCell="E33" sqref="E33:G33"/>
    </sheetView>
  </sheetViews>
  <sheetFormatPr defaultColWidth="9" defaultRowHeight="15" customHeight="1" x14ac:dyDescent="0.45"/>
  <cols>
    <col min="1" max="1" width="5" style="1" customWidth="1"/>
    <col min="2" max="2" width="4" style="1" customWidth="1"/>
    <col min="3" max="3" width="33.265625" style="28" customWidth="1"/>
    <col min="4" max="4" width="12.265625" style="1" customWidth="1"/>
    <col min="5" max="8" width="6.73046875" style="1" customWidth="1"/>
    <col min="9" max="9" width="8" style="1" customWidth="1"/>
    <col min="10" max="10" width="8.3984375" style="1" bestFit="1" customWidth="1"/>
    <col min="11" max="13" width="11.73046875" style="1" hidden="1" customWidth="1"/>
    <col min="14" max="16" width="6.73046875" style="1" customWidth="1"/>
    <col min="17" max="17" width="86" style="2" customWidth="1"/>
    <col min="18" max="16384" width="9" style="1"/>
  </cols>
  <sheetData>
    <row r="1" spans="3:17" ht="15" customHeight="1" x14ac:dyDescent="0.45">
      <c r="C1" s="1"/>
      <c r="Q1" s="1"/>
    </row>
    <row r="2" spans="3:17" ht="15" customHeight="1" x14ac:dyDescent="0.45">
      <c r="C2" s="1"/>
      <c r="Q2" s="1"/>
    </row>
    <row r="3" spans="3:17" ht="20.100000000000001" customHeight="1" x14ac:dyDescent="0.45">
      <c r="C3" s="163" t="s">
        <v>82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"/>
    </row>
    <row r="4" spans="3:17" ht="15" customHeight="1" x14ac:dyDescent="0.45">
      <c r="C4" s="1"/>
      <c r="Q4" s="1"/>
    </row>
    <row r="5" spans="3:17" ht="15" customHeight="1" x14ac:dyDescent="0.45">
      <c r="C5" s="1"/>
      <c r="Q5" s="1"/>
    </row>
    <row r="6" spans="3:17" ht="15" customHeight="1" thickBot="1" x14ac:dyDescent="0.5">
      <c r="C6" s="1"/>
      <c r="Q6" s="1"/>
    </row>
    <row r="7" spans="3:17" ht="15" customHeight="1" x14ac:dyDescent="0.45">
      <c r="C7" s="30" t="s">
        <v>43</v>
      </c>
      <c r="D7" s="164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3:17" ht="15" customHeight="1" x14ac:dyDescent="0.4">
      <c r="C8" s="31" t="s">
        <v>44</v>
      </c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6"/>
    </row>
    <row r="9" spans="3:17" ht="15" customHeight="1" x14ac:dyDescent="0.45">
      <c r="C9" s="31" t="s">
        <v>0</v>
      </c>
      <c r="D9" s="167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9"/>
    </row>
    <row r="10" spans="3:17" ht="15" customHeight="1" x14ac:dyDescent="0.45">
      <c r="C10" s="31" t="s">
        <v>1</v>
      </c>
      <c r="D10" s="167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9"/>
    </row>
    <row r="11" spans="3:17" ht="15" customHeight="1" x14ac:dyDescent="0.45">
      <c r="C11" s="31" t="s">
        <v>100</v>
      </c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</row>
    <row r="12" spans="3:17" ht="15" customHeight="1" x14ac:dyDescent="0.45">
      <c r="C12" s="3" t="s">
        <v>2</v>
      </c>
      <c r="D12" s="170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9"/>
    </row>
    <row r="13" spans="3:17" ht="15.75" customHeight="1" thickBot="1" x14ac:dyDescent="0.5">
      <c r="C13" s="3" t="s">
        <v>23</v>
      </c>
      <c r="D13" s="171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3"/>
    </row>
    <row r="14" spans="3:17" ht="13.15" x14ac:dyDescent="0.45">
      <c r="C14" s="131" t="s">
        <v>83</v>
      </c>
      <c r="D14" s="123">
        <f>H81</f>
        <v>0</v>
      </c>
      <c r="E14" s="124"/>
      <c r="F14" s="124"/>
      <c r="G14" s="124"/>
      <c r="H14" s="124"/>
      <c r="I14" s="124"/>
      <c r="J14" s="124"/>
      <c r="K14" s="124">
        <f>COUNTIF(M14,"Onvoldoende")</f>
        <v>1</v>
      </c>
      <c r="L14" s="124">
        <f>SUM(K14:K15)</f>
        <v>1</v>
      </c>
      <c r="M14" s="124" t="str">
        <f>IF(D14&gt;37, "Voldoende", "Onvoldoende")</f>
        <v>Onvoldoende</v>
      </c>
      <c r="N14" s="124"/>
      <c r="O14" s="124"/>
      <c r="P14" s="124"/>
      <c r="Q14" s="125"/>
    </row>
    <row r="15" spans="3:17" ht="13.5" thickBot="1" x14ac:dyDescent="0.5">
      <c r="C15" s="134" t="s">
        <v>34</v>
      </c>
      <c r="D15" s="132">
        <f>J81</f>
        <v>0</v>
      </c>
      <c r="E15" s="133"/>
      <c r="F15" s="133"/>
      <c r="G15" s="133"/>
      <c r="H15" s="133"/>
      <c r="I15" s="133"/>
      <c r="J15" s="133"/>
      <c r="K15" s="133">
        <f>COUNTIF(M15,"Onvoldoende")</f>
        <v>0</v>
      </c>
      <c r="L15" s="133"/>
      <c r="M15" s="133" t="str">
        <f>IF(D15&gt;0, "Onvoldoende", "Voldoende")</f>
        <v>Voldoende</v>
      </c>
      <c r="N15" s="133"/>
      <c r="O15" s="133"/>
      <c r="P15" s="133"/>
      <c r="Q15" s="135"/>
    </row>
    <row r="16" spans="3:17" ht="14.25" customHeight="1" thickBot="1" x14ac:dyDescent="0.5">
      <c r="C16" s="46" t="s">
        <v>41</v>
      </c>
      <c r="D16" s="144" t="str">
        <f>IF(L14&gt;0, "Onvoldoende", "Voldoende")</f>
        <v>Onvoldoende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8"/>
    </row>
    <row r="17" spans="3:24" ht="14.25" x14ac:dyDescent="0.45">
      <c r="C17" s="53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  <c r="S17" s="156"/>
      <c r="T17" s="156"/>
      <c r="U17" s="156"/>
      <c r="V17" s="156"/>
      <c r="W17" s="156"/>
      <c r="X17" s="156"/>
    </row>
    <row r="18" spans="3:24" ht="15" customHeight="1" x14ac:dyDescent="0.45">
      <c r="C18" s="159" t="s">
        <v>81</v>
      </c>
      <c r="D18" s="160"/>
      <c r="E18" s="156" t="s">
        <v>35</v>
      </c>
      <c r="F18" s="156"/>
      <c r="G18" s="156"/>
      <c r="H18" s="156" t="s">
        <v>40</v>
      </c>
      <c r="I18" s="156"/>
      <c r="J18" s="156"/>
      <c r="K18" s="156"/>
      <c r="L18" s="156"/>
      <c r="M18" s="156"/>
      <c r="N18" s="156"/>
      <c r="O18" s="156"/>
      <c r="P18" s="162" t="s">
        <v>108</v>
      </c>
      <c r="Q18" s="162"/>
      <c r="S18" s="157"/>
      <c r="T18" s="157"/>
      <c r="U18" s="157"/>
      <c r="V18" s="157"/>
      <c r="W18" s="157"/>
      <c r="X18" s="157"/>
    </row>
    <row r="19" spans="3:24" ht="15" customHeight="1" x14ac:dyDescent="0.45">
      <c r="C19" s="31" t="s">
        <v>79</v>
      </c>
      <c r="D19" s="35"/>
      <c r="E19" s="157" t="s">
        <v>36</v>
      </c>
      <c r="F19" s="157"/>
      <c r="G19" s="157"/>
      <c r="H19" s="157" t="s">
        <v>109</v>
      </c>
      <c r="I19" s="157"/>
      <c r="J19" s="157"/>
      <c r="K19" s="157"/>
      <c r="L19" s="157"/>
      <c r="M19" s="157"/>
      <c r="N19" s="157"/>
      <c r="O19" s="157"/>
      <c r="P19" s="157" t="s">
        <v>39</v>
      </c>
      <c r="Q19" s="158"/>
      <c r="R19" s="57"/>
      <c r="S19" s="157"/>
      <c r="T19" s="157"/>
      <c r="U19" s="157"/>
      <c r="V19" s="157"/>
      <c r="W19" s="157"/>
      <c r="X19" s="157"/>
    </row>
    <row r="20" spans="3:24" ht="15" customHeight="1" x14ac:dyDescent="0.45">
      <c r="C20" s="31"/>
      <c r="D20" s="35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8"/>
      <c r="R20" s="57"/>
      <c r="S20" s="157"/>
      <c r="T20" s="157"/>
      <c r="U20" s="157"/>
      <c r="V20" s="157"/>
      <c r="W20" s="157"/>
      <c r="X20" s="157"/>
    </row>
    <row r="21" spans="3:24" ht="15" customHeight="1" x14ac:dyDescent="0.45">
      <c r="C21" s="31"/>
      <c r="D21" s="35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8"/>
      <c r="R21" s="57"/>
      <c r="S21" s="157"/>
      <c r="T21" s="157"/>
      <c r="U21" s="157"/>
      <c r="V21" s="157"/>
      <c r="W21" s="157"/>
      <c r="X21" s="157"/>
    </row>
    <row r="22" spans="3:24" ht="15" customHeight="1" x14ac:dyDescent="0.45">
      <c r="C22" s="31"/>
      <c r="D22" s="35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8"/>
      <c r="R22" s="57"/>
      <c r="S22" s="157"/>
      <c r="T22" s="157"/>
      <c r="U22" s="157"/>
      <c r="V22" s="157"/>
      <c r="W22" s="157"/>
      <c r="X22" s="157"/>
    </row>
    <row r="23" spans="3:24" ht="15" customHeight="1" x14ac:dyDescent="0.45">
      <c r="C23" s="31"/>
      <c r="D23" s="35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8"/>
      <c r="R23" s="57"/>
      <c r="S23" s="57"/>
      <c r="T23" s="57"/>
      <c r="U23" s="57"/>
      <c r="V23" s="57"/>
      <c r="W23" s="57"/>
    </row>
    <row r="24" spans="3:24" ht="15" customHeight="1" x14ac:dyDescent="0.45">
      <c r="C24" s="161" t="s">
        <v>80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62"/>
    </row>
    <row r="25" spans="3:24" ht="15" customHeight="1" x14ac:dyDescent="0.45">
      <c r="C25" s="59"/>
      <c r="D25" s="157" t="s">
        <v>76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58"/>
    </row>
    <row r="26" spans="3:24" ht="15" customHeight="1" x14ac:dyDescent="0.45">
      <c r="C26" s="59"/>
      <c r="D26" s="157" t="s">
        <v>77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58"/>
    </row>
    <row r="27" spans="3:24" ht="15" customHeight="1" x14ac:dyDescent="0.45">
      <c r="C27" s="59"/>
      <c r="D27" s="157" t="s">
        <v>78</v>
      </c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58"/>
    </row>
    <row r="28" spans="3:24" ht="15" customHeight="1" x14ac:dyDescent="0.45">
      <c r="C28" s="161" t="s">
        <v>84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62"/>
    </row>
    <row r="29" spans="3:24" ht="15" customHeight="1" x14ac:dyDescent="0.45">
      <c r="C29" s="191" t="s">
        <v>38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8"/>
    </row>
    <row r="30" spans="3:24" ht="13.5" thickBot="1" x14ac:dyDescent="0.5">
      <c r="C30" s="3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3"/>
      <c r="P30" s="33"/>
      <c r="Q30" s="34"/>
    </row>
    <row r="31" spans="3:24" ht="15" customHeight="1" thickBot="1" x14ac:dyDescent="0.5">
      <c r="C31" s="1"/>
      <c r="Q31" s="4"/>
    </row>
    <row r="32" spans="3:24" ht="15" customHeight="1" x14ac:dyDescent="0.45">
      <c r="C32" s="181" t="s">
        <v>3</v>
      </c>
      <c r="D32" s="182"/>
      <c r="E32" s="188" t="s">
        <v>4</v>
      </c>
      <c r="F32" s="188"/>
      <c r="G32" s="188"/>
      <c r="H32" s="188" t="s">
        <v>5</v>
      </c>
      <c r="I32" s="188"/>
      <c r="J32" s="188"/>
      <c r="K32" s="126"/>
      <c r="L32" s="126"/>
      <c r="M32" s="126"/>
      <c r="N32" s="188" t="s">
        <v>6</v>
      </c>
      <c r="O32" s="188"/>
      <c r="P32" s="204"/>
      <c r="Q32" s="1"/>
    </row>
    <row r="33" spans="2:17" ht="15" customHeight="1" x14ac:dyDescent="0.45">
      <c r="C33" s="202" t="s">
        <v>37</v>
      </c>
      <c r="D33" s="203"/>
      <c r="E33" s="179"/>
      <c r="F33" s="179"/>
      <c r="G33" s="179"/>
      <c r="H33" s="179"/>
      <c r="I33" s="179"/>
      <c r="J33" s="179"/>
      <c r="K33" s="122"/>
      <c r="L33" s="122"/>
      <c r="M33" s="122"/>
      <c r="N33" s="179"/>
      <c r="O33" s="179"/>
      <c r="P33" s="180"/>
      <c r="Q33" s="1"/>
    </row>
    <row r="34" spans="2:17" ht="15" customHeight="1" x14ac:dyDescent="0.45">
      <c r="C34" s="189" t="s">
        <v>7</v>
      </c>
      <c r="D34" s="190"/>
      <c r="E34" s="179"/>
      <c r="F34" s="179"/>
      <c r="G34" s="179"/>
      <c r="H34" s="179"/>
      <c r="I34" s="179"/>
      <c r="J34" s="179"/>
      <c r="K34" s="122"/>
      <c r="L34" s="122"/>
      <c r="M34" s="122"/>
      <c r="N34" s="179"/>
      <c r="O34" s="179"/>
      <c r="P34" s="180"/>
      <c r="Q34" s="1"/>
    </row>
    <row r="35" spans="2:17" ht="15" customHeight="1" x14ac:dyDescent="0.45">
      <c r="C35" s="189" t="s">
        <v>104</v>
      </c>
      <c r="D35" s="190"/>
      <c r="E35" s="179"/>
      <c r="F35" s="179"/>
      <c r="G35" s="179"/>
      <c r="H35" s="179"/>
      <c r="I35" s="179"/>
      <c r="J35" s="179"/>
      <c r="K35" s="122"/>
      <c r="L35" s="122"/>
      <c r="M35" s="122"/>
      <c r="N35" s="179"/>
      <c r="O35" s="179"/>
      <c r="P35" s="180"/>
      <c r="Q35" s="1"/>
    </row>
    <row r="36" spans="2:17" ht="15" customHeight="1" x14ac:dyDescent="0.45">
      <c r="C36" s="189" t="s">
        <v>101</v>
      </c>
      <c r="D36" s="190"/>
      <c r="E36" s="179"/>
      <c r="F36" s="179"/>
      <c r="G36" s="179"/>
      <c r="H36" s="179"/>
      <c r="I36" s="179"/>
      <c r="J36" s="179"/>
      <c r="K36" s="122"/>
      <c r="L36" s="122"/>
      <c r="M36" s="122"/>
      <c r="N36" s="179"/>
      <c r="O36" s="179"/>
      <c r="P36" s="180"/>
      <c r="Q36" s="1"/>
    </row>
    <row r="37" spans="2:17" ht="15" customHeight="1" x14ac:dyDescent="0.45">
      <c r="C37" s="189" t="s">
        <v>27</v>
      </c>
      <c r="D37" s="190"/>
      <c r="E37" s="179"/>
      <c r="F37" s="179"/>
      <c r="G37" s="179"/>
      <c r="H37" s="179"/>
      <c r="I37" s="179"/>
      <c r="J37" s="179"/>
      <c r="K37" s="122"/>
      <c r="L37" s="122"/>
      <c r="M37" s="122"/>
      <c r="N37" s="179"/>
      <c r="O37" s="179"/>
      <c r="P37" s="180"/>
      <c r="Q37" s="1"/>
    </row>
    <row r="38" spans="2:17" ht="15" customHeight="1" x14ac:dyDescent="0.45">
      <c r="C38" s="189" t="s">
        <v>102</v>
      </c>
      <c r="D38" s="190"/>
      <c r="E38" s="235"/>
      <c r="F38" s="235"/>
      <c r="G38" s="235"/>
      <c r="H38" s="235"/>
      <c r="I38" s="235"/>
      <c r="J38" s="235"/>
      <c r="K38" s="122"/>
      <c r="L38" s="122"/>
      <c r="M38" s="122"/>
      <c r="N38" s="236"/>
      <c r="O38" s="236"/>
      <c r="P38" s="237"/>
      <c r="Q38" s="1"/>
    </row>
    <row r="39" spans="2:17" ht="15" customHeight="1" thickBot="1" x14ac:dyDescent="0.5">
      <c r="C39" s="200" t="s">
        <v>103</v>
      </c>
      <c r="D39" s="201"/>
      <c r="E39" s="238"/>
      <c r="F39" s="238"/>
      <c r="G39" s="238"/>
      <c r="H39" s="238"/>
      <c r="I39" s="238"/>
      <c r="J39" s="238"/>
      <c r="K39" s="127"/>
      <c r="L39" s="127"/>
      <c r="M39" s="127"/>
      <c r="N39" s="239"/>
      <c r="O39" s="239"/>
      <c r="P39" s="240"/>
      <c r="Q39" s="1"/>
    </row>
    <row r="40" spans="2:17" ht="15" customHeight="1" thickBot="1" x14ac:dyDescent="0.5">
      <c r="C40" s="5"/>
      <c r="E40" s="6"/>
      <c r="F40" s="6"/>
      <c r="G40" s="6"/>
      <c r="H40" s="6"/>
      <c r="I40" s="6"/>
      <c r="J40" s="6"/>
      <c r="K40" s="6"/>
      <c r="L40" s="6"/>
      <c r="M40" s="6"/>
      <c r="Q40" s="1"/>
    </row>
    <row r="41" spans="2:17" ht="15" customHeight="1" thickBot="1" x14ac:dyDescent="0.5">
      <c r="B41" s="2"/>
      <c r="C41" s="19" t="s">
        <v>45</v>
      </c>
      <c r="D41" s="117" t="s">
        <v>83</v>
      </c>
      <c r="E41" s="118" t="s">
        <v>4</v>
      </c>
      <c r="F41" s="118" t="s">
        <v>5</v>
      </c>
      <c r="G41" s="118" t="s">
        <v>6</v>
      </c>
      <c r="H41" s="118" t="s">
        <v>97</v>
      </c>
      <c r="I41" s="119" t="s">
        <v>98</v>
      </c>
      <c r="J41" s="119" t="s">
        <v>99</v>
      </c>
      <c r="K41" s="119" t="s">
        <v>105</v>
      </c>
      <c r="L41" s="119" t="s">
        <v>106</v>
      </c>
      <c r="M41" s="119" t="s">
        <v>107</v>
      </c>
      <c r="N41" s="119" t="s">
        <v>4</v>
      </c>
      <c r="O41" s="118" t="s">
        <v>5</v>
      </c>
      <c r="P41" s="120" t="s">
        <v>6</v>
      </c>
      <c r="Q41" s="121" t="s">
        <v>8</v>
      </c>
    </row>
    <row r="42" spans="2:17" ht="15.75" customHeight="1" x14ac:dyDescent="0.45">
      <c r="B42" s="2"/>
      <c r="C42" s="186" t="s">
        <v>46</v>
      </c>
      <c r="D42" s="20" t="s">
        <v>9</v>
      </c>
      <c r="E42" s="7"/>
      <c r="F42" s="7"/>
      <c r="G42" s="7"/>
      <c r="H42" s="39">
        <f>SUMIF(E42:G42,"&gt;0")</f>
        <v>0</v>
      </c>
      <c r="I42" s="18">
        <f>COUNTIF(E42:G42,"a")</f>
        <v>0</v>
      </c>
      <c r="J42" s="39"/>
      <c r="K42" s="43"/>
      <c r="L42" s="43"/>
      <c r="M42" s="43"/>
      <c r="N42" s="8"/>
      <c r="O42" s="9"/>
      <c r="P42" s="10"/>
      <c r="Q42" s="81" t="s">
        <v>10</v>
      </c>
    </row>
    <row r="43" spans="2:17" ht="15" customHeight="1" thickBot="1" x14ac:dyDescent="0.5">
      <c r="B43" s="2"/>
      <c r="C43" s="187"/>
      <c r="D43" s="14"/>
      <c r="E43" s="23"/>
      <c r="F43" s="23"/>
      <c r="G43" s="23"/>
      <c r="H43" s="38"/>
      <c r="I43" s="44"/>
      <c r="J43" s="40"/>
      <c r="K43" s="29"/>
      <c r="L43" s="29"/>
      <c r="M43" s="29"/>
      <c r="N43" s="11"/>
      <c r="O43" s="12"/>
      <c r="P43" s="13"/>
      <c r="Q43" s="82" t="s">
        <v>11</v>
      </c>
    </row>
    <row r="44" spans="2:17" ht="15" customHeight="1" x14ac:dyDescent="0.45">
      <c r="B44" s="2"/>
      <c r="C44" s="187"/>
      <c r="D44" s="20" t="s">
        <v>12</v>
      </c>
      <c r="E44" s="21"/>
      <c r="F44" s="7"/>
      <c r="G44" s="7"/>
      <c r="H44" s="39">
        <f>SUMIF(E44:G44,"&gt;0")</f>
        <v>0</v>
      </c>
      <c r="I44" s="18">
        <f>COUNTIF(E44:G44,"a")</f>
        <v>0</v>
      </c>
      <c r="J44" s="39">
        <f>IF(M44=3,1,0)</f>
        <v>0</v>
      </c>
      <c r="K44" s="43">
        <f>COUNTIF(E44:G44,"a")</f>
        <v>0</v>
      </c>
      <c r="L44" s="43">
        <f>COUNTIF(E44:G44,"0")</f>
        <v>0</v>
      </c>
      <c r="M44" s="43">
        <f>SUM(K44:L44)</f>
        <v>0</v>
      </c>
      <c r="N44" s="8"/>
      <c r="O44" s="9"/>
      <c r="P44" s="10"/>
      <c r="Q44" s="83" t="s">
        <v>47</v>
      </c>
    </row>
    <row r="45" spans="2:17" ht="15" customHeight="1" x14ac:dyDescent="0.45">
      <c r="B45" s="2"/>
      <c r="C45" s="187"/>
      <c r="D45" s="24"/>
      <c r="E45" s="25"/>
      <c r="F45" s="25"/>
      <c r="G45" s="25"/>
      <c r="H45" s="41"/>
      <c r="I45" s="44"/>
      <c r="J45" s="40"/>
      <c r="K45" s="29"/>
      <c r="L45" s="29"/>
      <c r="M45" s="29"/>
      <c r="N45" s="11"/>
      <c r="O45" s="12"/>
      <c r="P45" s="13"/>
      <c r="Q45" s="83" t="s">
        <v>48</v>
      </c>
    </row>
    <row r="46" spans="2:17" ht="15" customHeight="1" x14ac:dyDescent="0.45">
      <c r="B46" s="2"/>
      <c r="C46" s="62"/>
      <c r="D46" s="24"/>
      <c r="E46" s="25"/>
      <c r="F46" s="25"/>
      <c r="G46" s="22"/>
      <c r="H46" s="41"/>
      <c r="I46" s="44"/>
      <c r="J46" s="40"/>
      <c r="K46" s="29"/>
      <c r="L46" s="29"/>
      <c r="M46" s="29"/>
      <c r="N46" s="11"/>
      <c r="O46" s="12"/>
      <c r="P46" s="13"/>
      <c r="Q46" s="84" t="s">
        <v>49</v>
      </c>
    </row>
    <row r="47" spans="2:17" ht="15" customHeight="1" thickBot="1" x14ac:dyDescent="0.5">
      <c r="B47" s="2"/>
      <c r="C47" s="62"/>
      <c r="D47" s="24"/>
      <c r="E47" s="25"/>
      <c r="F47" s="25"/>
      <c r="G47" s="22"/>
      <c r="H47" s="41"/>
      <c r="I47" s="44"/>
      <c r="J47" s="40"/>
      <c r="K47" s="29"/>
      <c r="L47" s="29"/>
      <c r="M47" s="29"/>
      <c r="N47" s="11"/>
      <c r="O47" s="12"/>
      <c r="P47" s="13"/>
      <c r="Q47" s="85" t="s">
        <v>13</v>
      </c>
    </row>
    <row r="48" spans="2:17" ht="15" customHeight="1" x14ac:dyDescent="0.45">
      <c r="B48" s="2"/>
      <c r="C48" s="186" t="s">
        <v>50</v>
      </c>
      <c r="D48" s="195" t="s">
        <v>51</v>
      </c>
      <c r="E48" s="21"/>
      <c r="F48" s="7"/>
      <c r="G48" s="7"/>
      <c r="H48" s="39">
        <f>SUMIF(E48:G48,"&gt;0 ")</f>
        <v>0</v>
      </c>
      <c r="I48" s="18">
        <f>COUNTIF(E48:G48,"a")</f>
        <v>0</v>
      </c>
      <c r="J48" s="39"/>
      <c r="K48" s="43"/>
      <c r="L48" s="43"/>
      <c r="M48" s="43"/>
      <c r="N48" s="8"/>
      <c r="O48" s="9"/>
      <c r="P48" s="10"/>
      <c r="Q48" s="82" t="s">
        <v>52</v>
      </c>
    </row>
    <row r="49" spans="2:17" ht="15" customHeight="1" x14ac:dyDescent="0.45">
      <c r="B49" s="2"/>
      <c r="C49" s="187"/>
      <c r="D49" s="196"/>
      <c r="E49" s="86"/>
      <c r="F49" s="22"/>
      <c r="G49" s="22"/>
      <c r="H49" s="41"/>
      <c r="I49" s="44"/>
      <c r="J49" s="40"/>
      <c r="K49" s="29"/>
      <c r="L49" s="29"/>
      <c r="M49" s="29"/>
      <c r="N49" s="11"/>
      <c r="O49" s="12"/>
      <c r="P49" s="13"/>
      <c r="Q49" s="87" t="s">
        <v>53</v>
      </c>
    </row>
    <row r="50" spans="2:17" ht="15" customHeight="1" x14ac:dyDescent="0.45">
      <c r="B50" s="2"/>
      <c r="C50" s="187"/>
      <c r="D50" s="88"/>
      <c r="E50" s="22"/>
      <c r="F50" s="22"/>
      <c r="G50" s="22"/>
      <c r="H50" s="41"/>
      <c r="I50" s="44"/>
      <c r="J50" s="40"/>
      <c r="K50" s="29"/>
      <c r="L50" s="29"/>
      <c r="M50" s="29"/>
      <c r="N50" s="11"/>
      <c r="O50" s="12"/>
      <c r="P50" s="13"/>
      <c r="Q50" s="89" t="s">
        <v>54</v>
      </c>
    </row>
    <row r="51" spans="2:17" ht="15" customHeight="1" x14ac:dyDescent="0.45">
      <c r="B51" s="2"/>
      <c r="C51" s="187"/>
      <c r="D51" s="88"/>
      <c r="E51" s="22"/>
      <c r="F51" s="22"/>
      <c r="G51" s="22"/>
      <c r="H51" s="41"/>
      <c r="I51" s="44"/>
      <c r="J51" s="40"/>
      <c r="K51" s="29"/>
      <c r="L51" s="29"/>
      <c r="M51" s="29"/>
      <c r="N51" s="11"/>
      <c r="O51" s="12"/>
      <c r="P51" s="13"/>
      <c r="Q51" s="82" t="s">
        <v>55</v>
      </c>
    </row>
    <row r="52" spans="2:17" ht="15" customHeight="1" x14ac:dyDescent="0.45">
      <c r="B52" s="2"/>
      <c r="C52" s="187"/>
      <c r="D52" s="88"/>
      <c r="E52" s="22"/>
      <c r="F52" s="22"/>
      <c r="G52" s="22"/>
      <c r="H52" s="41"/>
      <c r="I52" s="44"/>
      <c r="J52" s="40"/>
      <c r="K52" s="29"/>
      <c r="L52" s="29"/>
      <c r="M52" s="29"/>
      <c r="N52" s="11"/>
      <c r="O52" s="12"/>
      <c r="P52" s="13"/>
      <c r="Q52" s="89" t="s">
        <v>56</v>
      </c>
    </row>
    <row r="53" spans="2:17" ht="15" customHeight="1" thickBot="1" x14ac:dyDescent="0.5">
      <c r="B53" s="2"/>
      <c r="C53" s="187"/>
      <c r="D53" s="88"/>
      <c r="E53" s="22"/>
      <c r="F53" s="22"/>
      <c r="G53" s="22"/>
      <c r="H53" s="41"/>
      <c r="I53" s="44"/>
      <c r="J53" s="40"/>
      <c r="K53" s="29"/>
      <c r="L53" s="29"/>
      <c r="M53" s="29"/>
      <c r="N53" s="11"/>
      <c r="O53" s="12"/>
      <c r="P53" s="13"/>
      <c r="Q53" s="85" t="s">
        <v>13</v>
      </c>
    </row>
    <row r="54" spans="2:17" ht="15" customHeight="1" x14ac:dyDescent="0.45">
      <c r="B54" s="2"/>
      <c r="C54" s="197" t="s">
        <v>57</v>
      </c>
      <c r="D54" s="45" t="s">
        <v>9</v>
      </c>
      <c r="E54" s="21"/>
      <c r="F54" s="7"/>
      <c r="G54" s="90"/>
      <c r="H54" s="39">
        <f>SUMIF(E54:G54,"&gt;0")</f>
        <v>0</v>
      </c>
      <c r="I54" s="91">
        <f>COUNTIF(E54:G54,"a")</f>
        <v>0</v>
      </c>
      <c r="J54" s="92"/>
      <c r="K54" s="93"/>
      <c r="L54" s="93"/>
      <c r="M54" s="93"/>
      <c r="N54" s="8"/>
      <c r="O54" s="9"/>
      <c r="P54" s="10"/>
      <c r="Q54" s="94" t="s">
        <v>14</v>
      </c>
    </row>
    <row r="55" spans="2:17" ht="15" customHeight="1" thickBot="1" x14ac:dyDescent="0.5">
      <c r="B55" s="2"/>
      <c r="C55" s="198"/>
      <c r="D55" s="95"/>
      <c r="E55" s="23"/>
      <c r="F55" s="23"/>
      <c r="G55" s="23"/>
      <c r="H55" s="38"/>
      <c r="I55" s="44"/>
      <c r="J55" s="40"/>
      <c r="K55" s="29"/>
      <c r="L55" s="29"/>
      <c r="M55" s="29"/>
      <c r="N55" s="15"/>
      <c r="O55" s="16"/>
      <c r="P55" s="17"/>
      <c r="Q55" s="63" t="s">
        <v>11</v>
      </c>
    </row>
    <row r="56" spans="2:17" ht="15" customHeight="1" x14ac:dyDescent="0.45">
      <c r="B56" s="2"/>
      <c r="C56" s="198"/>
      <c r="D56" s="20" t="s">
        <v>12</v>
      </c>
      <c r="E56" s="21"/>
      <c r="F56" s="7"/>
      <c r="G56" s="7"/>
      <c r="H56" s="39">
        <f>SUMIF(E56:G56,"&gt;0")</f>
        <v>0</v>
      </c>
      <c r="I56" s="18">
        <f>COUNTIF(E56:G56,"a")</f>
        <v>0</v>
      </c>
      <c r="J56" s="39">
        <f>IF(M56=3,1,0)</f>
        <v>0</v>
      </c>
      <c r="K56" s="43">
        <f>COUNTIF(E56:G56,"a")</f>
        <v>0</v>
      </c>
      <c r="L56" s="43">
        <f>COUNTIF(E56:G56,"0")</f>
        <v>0</v>
      </c>
      <c r="M56" s="43">
        <f>SUM(K56:L56)</f>
        <v>0</v>
      </c>
      <c r="N56" s="8"/>
      <c r="O56" s="9"/>
      <c r="P56" s="10"/>
      <c r="Q56" s="96" t="s">
        <v>58</v>
      </c>
    </row>
    <row r="57" spans="2:17" ht="15" customHeight="1" x14ac:dyDescent="0.45">
      <c r="B57" s="2"/>
      <c r="C57" s="198"/>
      <c r="D57" s="24"/>
      <c r="E57" s="25">
        <f>IF(E55=0,1,0)</f>
        <v>1</v>
      </c>
      <c r="F57" s="25">
        <f>IF(F55=0,1,0)</f>
        <v>1</v>
      </c>
      <c r="G57" s="25">
        <f>IF(G55=0,1,0)</f>
        <v>1</v>
      </c>
      <c r="H57" s="40"/>
      <c r="I57" s="44"/>
      <c r="J57" s="40"/>
      <c r="K57" s="29"/>
      <c r="L57" s="29"/>
      <c r="M57" s="29"/>
      <c r="N57" s="11"/>
      <c r="O57" s="12"/>
      <c r="P57" s="13"/>
      <c r="Q57" s="83" t="s">
        <v>59</v>
      </c>
    </row>
    <row r="58" spans="2:17" ht="15" customHeight="1" x14ac:dyDescent="0.45">
      <c r="B58" s="2"/>
      <c r="C58" s="198"/>
      <c r="D58" s="24"/>
      <c r="E58" s="25"/>
      <c r="F58" s="25"/>
      <c r="G58" s="25"/>
      <c r="H58" s="40"/>
      <c r="I58" s="44"/>
      <c r="J58" s="40"/>
      <c r="K58" s="29"/>
      <c r="L58" s="29"/>
      <c r="M58" s="29"/>
      <c r="N58" s="11"/>
      <c r="O58" s="12"/>
      <c r="P58" s="13"/>
      <c r="Q58" s="83" t="s">
        <v>60</v>
      </c>
    </row>
    <row r="59" spans="2:17" ht="15" customHeight="1" x14ac:dyDescent="0.45">
      <c r="B59" s="2"/>
      <c r="C59" s="198"/>
      <c r="D59" s="24"/>
      <c r="E59" s="25">
        <f>IF(E56=0,1,0)</f>
        <v>1</v>
      </c>
      <c r="F59" s="25">
        <f>IF(F56=0,1,0)</f>
        <v>1</v>
      </c>
      <c r="G59" s="25">
        <f>IF(G56=0,1,0)</f>
        <v>1</v>
      </c>
      <c r="H59" s="40"/>
      <c r="I59" s="44"/>
      <c r="J59" s="40"/>
      <c r="K59" s="29"/>
      <c r="L59" s="29"/>
      <c r="M59" s="29"/>
      <c r="N59" s="11"/>
      <c r="O59" s="12"/>
      <c r="P59" s="13"/>
      <c r="Q59" s="83" t="s">
        <v>61</v>
      </c>
    </row>
    <row r="60" spans="2:17" ht="15" customHeight="1" x14ac:dyDescent="0.45">
      <c r="B60" s="2"/>
      <c r="C60" s="198"/>
      <c r="D60" s="24"/>
      <c r="E60" s="25"/>
      <c r="F60" s="25"/>
      <c r="G60" s="25"/>
      <c r="H60" s="40"/>
      <c r="I60" s="44"/>
      <c r="J60" s="40"/>
      <c r="K60" s="29"/>
      <c r="L60" s="29"/>
      <c r="M60" s="29"/>
      <c r="N60" s="11"/>
      <c r="O60" s="12"/>
      <c r="P60" s="13"/>
      <c r="Q60" s="97" t="s">
        <v>62</v>
      </c>
    </row>
    <row r="61" spans="2:17" ht="15.75" customHeight="1" thickBot="1" x14ac:dyDescent="0.5">
      <c r="B61" s="2"/>
      <c r="C61" s="199"/>
      <c r="D61" s="14"/>
      <c r="E61" s="25">
        <f>IF(E56="a",1,0)</f>
        <v>0</v>
      </c>
      <c r="F61" s="25">
        <f>IF(F56="a",1,0)</f>
        <v>0</v>
      </c>
      <c r="G61" s="25">
        <f>IF(G56="a",1,0)</f>
        <v>0</v>
      </c>
      <c r="H61" s="98">
        <f>IF((E61+F61+G61)=3,1,0)</f>
        <v>0</v>
      </c>
      <c r="I61" s="44"/>
      <c r="J61" s="40"/>
      <c r="K61" s="29"/>
      <c r="L61" s="29"/>
      <c r="M61" s="29"/>
      <c r="N61" s="11"/>
      <c r="O61" s="12"/>
      <c r="P61" s="13"/>
      <c r="Q61" s="85" t="s">
        <v>13</v>
      </c>
    </row>
    <row r="62" spans="2:17" ht="15" customHeight="1" x14ac:dyDescent="0.45">
      <c r="B62" s="2"/>
      <c r="C62" s="186" t="s">
        <v>63</v>
      </c>
      <c r="D62" s="20" t="s">
        <v>9</v>
      </c>
      <c r="E62" s="21"/>
      <c r="F62" s="7"/>
      <c r="G62" s="90"/>
      <c r="H62" s="39">
        <f>SUMIF(E62:G62,"&gt;0")</f>
        <v>0</v>
      </c>
      <c r="I62" s="91">
        <f>COUNTIF(E62:G62,"a")</f>
        <v>0</v>
      </c>
      <c r="J62" s="92"/>
      <c r="K62" s="93"/>
      <c r="L62" s="93"/>
      <c r="M62" s="93"/>
      <c r="N62" s="8"/>
      <c r="O62" s="9"/>
      <c r="P62" s="10"/>
      <c r="Q62" s="94" t="s">
        <v>14</v>
      </c>
    </row>
    <row r="63" spans="2:17" ht="15" customHeight="1" thickBot="1" x14ac:dyDescent="0.5">
      <c r="B63" s="2"/>
      <c r="C63" s="187"/>
      <c r="D63" s="95"/>
      <c r="E63" s="23"/>
      <c r="F63" s="23"/>
      <c r="G63" s="23"/>
      <c r="H63" s="38"/>
      <c r="I63" s="44"/>
      <c r="J63" s="40"/>
      <c r="K63" s="29"/>
      <c r="L63" s="29"/>
      <c r="M63" s="29"/>
      <c r="N63" s="15"/>
      <c r="O63" s="16"/>
      <c r="P63" s="17"/>
      <c r="Q63" s="63" t="s">
        <v>11</v>
      </c>
    </row>
    <row r="64" spans="2:17" ht="15" customHeight="1" x14ac:dyDescent="0.45">
      <c r="B64" s="2"/>
      <c r="C64" s="187"/>
      <c r="D64" s="20" t="s">
        <v>12</v>
      </c>
      <c r="E64" s="21"/>
      <c r="F64" s="7"/>
      <c r="G64" s="7"/>
      <c r="H64" s="39">
        <f>SUMIF(E64:G64,"&gt;0")</f>
        <v>0</v>
      </c>
      <c r="I64" s="18">
        <f>COUNTIF(E64:G64,"a")</f>
        <v>0</v>
      </c>
      <c r="J64" s="39">
        <f>IF(M64=3,1,0)</f>
        <v>0</v>
      </c>
      <c r="K64" s="43">
        <f>COUNTIF(E64:G64,"a")</f>
        <v>0</v>
      </c>
      <c r="L64" s="43">
        <f>COUNTIF(E64:G64,"0")</f>
        <v>0</v>
      </c>
      <c r="M64" s="43">
        <f>SUM(K64:L64)</f>
        <v>0</v>
      </c>
      <c r="N64" s="8"/>
      <c r="O64" s="9"/>
      <c r="P64" s="10"/>
      <c r="Q64" s="94" t="s">
        <v>64</v>
      </c>
    </row>
    <row r="65" spans="2:17" ht="15" customHeight="1" x14ac:dyDescent="0.45">
      <c r="B65" s="2"/>
      <c r="C65" s="187"/>
      <c r="D65" s="24"/>
      <c r="E65" s="25">
        <f>IF(E63=0,1,0)</f>
        <v>1</v>
      </c>
      <c r="F65" s="25">
        <f>IF(F63=0,1,0)</f>
        <v>1</v>
      </c>
      <c r="G65" s="25">
        <f>IF(G63=0,1,0)</f>
        <v>1</v>
      </c>
      <c r="H65" s="40"/>
      <c r="I65" s="44"/>
      <c r="J65" s="40"/>
      <c r="K65" s="29"/>
      <c r="L65" s="29"/>
      <c r="M65" s="29"/>
      <c r="N65" s="11"/>
      <c r="O65" s="12"/>
      <c r="P65" s="13"/>
      <c r="Q65" s="83" t="s">
        <v>65</v>
      </c>
    </row>
    <row r="66" spans="2:17" ht="15" customHeight="1" x14ac:dyDescent="0.45">
      <c r="B66" s="2"/>
      <c r="C66" s="187"/>
      <c r="D66" s="24"/>
      <c r="E66" s="25"/>
      <c r="F66" s="25"/>
      <c r="G66" s="25"/>
      <c r="H66" s="40"/>
      <c r="I66" s="44"/>
      <c r="J66" s="40"/>
      <c r="K66" s="29"/>
      <c r="L66" s="29"/>
      <c r="M66" s="29"/>
      <c r="N66" s="11"/>
      <c r="O66" s="12"/>
      <c r="P66" s="13"/>
      <c r="Q66" s="83" t="s">
        <v>66</v>
      </c>
    </row>
    <row r="67" spans="2:17" ht="15" customHeight="1" x14ac:dyDescent="0.45">
      <c r="B67" s="2"/>
      <c r="C67" s="187"/>
      <c r="D67" s="24"/>
      <c r="E67" s="25">
        <f>IF(E64=0,1,0)</f>
        <v>1</v>
      </c>
      <c r="F67" s="25">
        <f>IF(F64=0,1,0)</f>
        <v>1</v>
      </c>
      <c r="G67" s="25">
        <f>IF(G64=0,1,0)</f>
        <v>1</v>
      </c>
      <c r="H67" s="40"/>
      <c r="I67" s="44"/>
      <c r="J67" s="40"/>
      <c r="K67" s="29"/>
      <c r="L67" s="29"/>
      <c r="M67" s="29"/>
      <c r="N67" s="11"/>
      <c r="O67" s="12"/>
      <c r="P67" s="13"/>
      <c r="Q67" s="99" t="s">
        <v>67</v>
      </c>
    </row>
    <row r="68" spans="2:17" ht="15.75" customHeight="1" x14ac:dyDescent="0.45">
      <c r="B68" s="2"/>
      <c r="C68" s="187"/>
      <c r="D68" s="88"/>
      <c r="E68" s="25">
        <f>IF(E64="a",1,0)</f>
        <v>0</v>
      </c>
      <c r="F68" s="25">
        <f>IF(F64="a",1,0)</f>
        <v>0</v>
      </c>
      <c r="G68" s="25">
        <f>IF(G64="a",1,0)</f>
        <v>0</v>
      </c>
      <c r="H68" s="98">
        <f>IF((E68+F68+G68)=3,1,0)</f>
        <v>0</v>
      </c>
      <c r="I68" s="44"/>
      <c r="J68" s="40"/>
      <c r="K68" s="29"/>
      <c r="L68" s="29"/>
      <c r="M68" s="29"/>
      <c r="N68" s="11"/>
      <c r="O68" s="12"/>
      <c r="P68" s="13"/>
      <c r="Q68" s="100" t="s">
        <v>68</v>
      </c>
    </row>
    <row r="69" spans="2:17" ht="15" customHeight="1" thickBot="1" x14ac:dyDescent="0.5">
      <c r="B69" s="2"/>
      <c r="C69" s="101"/>
      <c r="D69" s="32"/>
      <c r="E69" s="23"/>
      <c r="F69" s="23"/>
      <c r="G69" s="23"/>
      <c r="H69" s="38"/>
      <c r="I69" s="44"/>
      <c r="J69" s="40"/>
      <c r="K69" s="29"/>
      <c r="L69" s="29"/>
      <c r="M69" s="29"/>
      <c r="N69" s="15"/>
      <c r="O69" s="16"/>
      <c r="P69" s="17"/>
      <c r="Q69" s="85" t="s">
        <v>13</v>
      </c>
    </row>
    <row r="70" spans="2:17" s="5" customFormat="1" ht="15" customHeight="1" x14ac:dyDescent="0.45">
      <c r="B70" s="58"/>
      <c r="C70" s="186" t="s">
        <v>69</v>
      </c>
      <c r="D70" s="102" t="s">
        <v>9</v>
      </c>
      <c r="E70" s="21"/>
      <c r="F70" s="7"/>
      <c r="G70" s="7"/>
      <c r="H70" s="39">
        <f>SUMIF(E70:G70,"&gt;0")</f>
        <v>0</v>
      </c>
      <c r="I70" s="18">
        <f>COUNTIF(E70:G70,"a")</f>
        <v>0</v>
      </c>
      <c r="J70" s="39"/>
      <c r="K70" s="43"/>
      <c r="L70" s="43"/>
      <c r="M70" s="43"/>
      <c r="N70" s="8"/>
      <c r="O70" s="9"/>
      <c r="P70" s="10"/>
      <c r="Q70" s="103" t="s">
        <v>14</v>
      </c>
    </row>
    <row r="71" spans="2:17" s="5" customFormat="1" ht="15" customHeight="1" thickBot="1" x14ac:dyDescent="0.5">
      <c r="B71" s="58"/>
      <c r="C71" s="187"/>
      <c r="D71" s="27"/>
      <c r="E71" s="23"/>
      <c r="F71" s="23"/>
      <c r="G71" s="23"/>
      <c r="H71" s="38"/>
      <c r="I71" s="44"/>
      <c r="J71" s="40"/>
      <c r="K71" s="29"/>
      <c r="L71" s="29"/>
      <c r="M71" s="29"/>
      <c r="N71" s="15"/>
      <c r="O71" s="16"/>
      <c r="P71" s="17"/>
      <c r="Q71" s="63" t="s">
        <v>11</v>
      </c>
    </row>
    <row r="72" spans="2:17" ht="15" customHeight="1" x14ac:dyDescent="0.45">
      <c r="B72" s="2"/>
      <c r="C72" s="187"/>
      <c r="D72" s="104" t="s">
        <v>12</v>
      </c>
      <c r="E72" s="21"/>
      <c r="F72" s="7"/>
      <c r="G72" s="7"/>
      <c r="H72" s="39">
        <f>SUMIF(E72:G72,"&gt;0")</f>
        <v>0</v>
      </c>
      <c r="I72" s="18">
        <f>COUNTIF(E72:G72,"a")</f>
        <v>0</v>
      </c>
      <c r="J72" s="39"/>
      <c r="K72" s="43"/>
      <c r="L72" s="43"/>
      <c r="M72" s="43"/>
      <c r="N72" s="8"/>
      <c r="O72" s="9"/>
      <c r="P72" s="10"/>
      <c r="Q72" s="94" t="s">
        <v>70</v>
      </c>
    </row>
    <row r="73" spans="2:17" ht="15" customHeight="1" x14ac:dyDescent="0.35">
      <c r="B73" s="2"/>
      <c r="C73" s="26"/>
      <c r="D73" s="105"/>
      <c r="E73" s="22"/>
      <c r="F73" s="22"/>
      <c r="G73" s="22"/>
      <c r="H73" s="106"/>
      <c r="I73" s="44"/>
      <c r="J73" s="40"/>
      <c r="K73" s="29"/>
      <c r="L73" s="29"/>
      <c r="M73" s="29"/>
      <c r="N73" s="11"/>
      <c r="O73" s="12"/>
      <c r="P73" s="13"/>
      <c r="Q73" s="100" t="s">
        <v>71</v>
      </c>
    </row>
    <row r="74" spans="2:17" ht="15" customHeight="1" thickBot="1" x14ac:dyDescent="0.5">
      <c r="B74" s="2"/>
      <c r="C74" s="101"/>
      <c r="D74" s="32"/>
      <c r="E74" s="23"/>
      <c r="F74" s="23"/>
      <c r="G74" s="23"/>
      <c r="H74" s="38"/>
      <c r="I74" s="44"/>
      <c r="J74" s="40"/>
      <c r="K74" s="29"/>
      <c r="L74" s="29"/>
      <c r="M74" s="29"/>
      <c r="N74" s="15"/>
      <c r="O74" s="16"/>
      <c r="P74" s="17"/>
      <c r="Q74" s="85" t="s">
        <v>13</v>
      </c>
    </row>
    <row r="75" spans="2:17" s="5" customFormat="1" ht="15" customHeight="1" x14ac:dyDescent="0.45">
      <c r="B75" s="58"/>
      <c r="C75" s="186" t="s">
        <v>72</v>
      </c>
      <c r="D75" s="102" t="s">
        <v>9</v>
      </c>
      <c r="E75" s="21"/>
      <c r="F75" s="7"/>
      <c r="G75" s="7"/>
      <c r="H75" s="39">
        <f>SUMIF(E75:G75,"&gt;0")</f>
        <v>0</v>
      </c>
      <c r="I75" s="18">
        <f>COUNTIF(E75:G75,"a")</f>
        <v>0</v>
      </c>
      <c r="J75" s="39"/>
      <c r="K75" s="43"/>
      <c r="L75" s="43"/>
      <c r="M75" s="43"/>
      <c r="N75" s="8"/>
      <c r="O75" s="9"/>
      <c r="P75" s="10"/>
      <c r="Q75" s="103" t="s">
        <v>14</v>
      </c>
    </row>
    <row r="76" spans="2:17" s="5" customFormat="1" ht="15" customHeight="1" thickBot="1" x14ac:dyDescent="0.5">
      <c r="B76" s="58"/>
      <c r="C76" s="187"/>
      <c r="D76" s="27"/>
      <c r="E76" s="23"/>
      <c r="F76" s="23"/>
      <c r="G76" s="23"/>
      <c r="H76" s="38"/>
      <c r="I76" s="44"/>
      <c r="J76" s="40"/>
      <c r="K76" s="29"/>
      <c r="L76" s="29"/>
      <c r="M76" s="29"/>
      <c r="N76" s="15"/>
      <c r="O76" s="16"/>
      <c r="P76" s="17"/>
      <c r="Q76" s="63" t="s">
        <v>11</v>
      </c>
    </row>
    <row r="77" spans="2:17" ht="15" customHeight="1" x14ac:dyDescent="0.45">
      <c r="B77" s="2"/>
      <c r="C77" s="187"/>
      <c r="D77" s="104" t="s">
        <v>12</v>
      </c>
      <c r="E77" s="21"/>
      <c r="F77" s="7"/>
      <c r="G77" s="7"/>
      <c r="H77" s="39">
        <f>SUMIF(E77:G77,"&gt;0")</f>
        <v>0</v>
      </c>
      <c r="I77" s="18">
        <f>COUNTIF(E77:G77,"a")</f>
        <v>0</v>
      </c>
      <c r="J77" s="39"/>
      <c r="K77" s="43"/>
      <c r="L77" s="43"/>
      <c r="M77" s="43"/>
      <c r="N77" s="8"/>
      <c r="O77" s="9"/>
      <c r="P77" s="10"/>
      <c r="Q77" s="94" t="s">
        <v>70</v>
      </c>
    </row>
    <row r="78" spans="2:17" ht="15" customHeight="1" x14ac:dyDescent="0.45">
      <c r="B78" s="2"/>
      <c r="C78" s="62"/>
      <c r="D78" s="24"/>
      <c r="E78" s="25"/>
      <c r="F78" s="25"/>
      <c r="G78" s="25"/>
      <c r="H78" s="40"/>
      <c r="I78" s="44"/>
      <c r="J78" s="40"/>
      <c r="K78" s="29"/>
      <c r="L78" s="29"/>
      <c r="M78" s="29"/>
      <c r="N78" s="11"/>
      <c r="O78" s="12"/>
      <c r="P78" s="13"/>
      <c r="Q78" s="107" t="s">
        <v>73</v>
      </c>
    </row>
    <row r="79" spans="2:17" ht="15" customHeight="1" x14ac:dyDescent="0.35">
      <c r="B79" s="2"/>
      <c r="C79" s="26"/>
      <c r="D79" s="105"/>
      <c r="E79" s="22"/>
      <c r="F79" s="22"/>
      <c r="G79" s="22"/>
      <c r="H79" s="106"/>
      <c r="I79" s="44"/>
      <c r="J79" s="40"/>
      <c r="K79" s="29"/>
      <c r="L79" s="29"/>
      <c r="M79" s="29"/>
      <c r="N79" s="11"/>
      <c r="O79" s="12"/>
      <c r="P79" s="13"/>
      <c r="Q79" s="100" t="s">
        <v>74</v>
      </c>
    </row>
    <row r="80" spans="2:17" ht="15" customHeight="1" thickBot="1" x14ac:dyDescent="0.5">
      <c r="B80" s="2"/>
      <c r="C80" s="101"/>
      <c r="D80" s="32"/>
      <c r="E80" s="23"/>
      <c r="F80" s="23"/>
      <c r="G80" s="23"/>
      <c r="H80" s="38"/>
      <c r="I80" s="44"/>
      <c r="J80" s="40"/>
      <c r="K80" s="29"/>
      <c r="L80" s="29"/>
      <c r="M80" s="29"/>
      <c r="N80" s="15"/>
      <c r="O80" s="16"/>
      <c r="P80" s="17"/>
      <c r="Q80" s="85" t="s">
        <v>13</v>
      </c>
    </row>
    <row r="81" spans="2:527" ht="42" customHeight="1" thickBot="1" x14ac:dyDescent="0.5">
      <c r="B81" s="2"/>
      <c r="C81" s="69" t="s">
        <v>75</v>
      </c>
      <c r="D81" s="69"/>
      <c r="E81" s="70">
        <f>SUM(E42,E44,E48,E54,E56,E62,E64,E75,E77,E70,E72)</f>
        <v>0</v>
      </c>
      <c r="F81" s="70">
        <f>SUM(F42,F44,F48,F54,F56,F62,F64,F75,F77,F70,F72)</f>
        <v>0</v>
      </c>
      <c r="G81" s="71">
        <f>SUM(G42,G44,G48,G54,G56,G62,G64,G75,G77,G70,G72)</f>
        <v>0</v>
      </c>
      <c r="H81" s="65">
        <f>SUM(E81,F81,G81)</f>
        <v>0</v>
      </c>
      <c r="I81" s="64">
        <f>SUM(I42,I44,I48,I54,I56,I62,I64,I75,I77,I70,I72)</f>
        <v>0</v>
      </c>
      <c r="J81" s="65">
        <f>SUM(J64,J56,J44)</f>
        <v>0</v>
      </c>
      <c r="K81" s="66"/>
      <c r="L81" s="66"/>
      <c r="M81" s="66"/>
      <c r="N81" s="67"/>
      <c r="O81" s="66"/>
      <c r="P81" s="68"/>
      <c r="Q81" s="68"/>
    </row>
    <row r="82" spans="2:527" s="5" customFormat="1" ht="13.5" thickBot="1" x14ac:dyDescent="0.5"/>
    <row r="83" spans="2:527" ht="15" customHeight="1" thickBot="1" x14ac:dyDescent="0.5">
      <c r="B83" s="2"/>
      <c r="C83" s="192" t="s">
        <v>31</v>
      </c>
      <c r="D83" s="193"/>
      <c r="E83" s="193"/>
      <c r="F83" s="193"/>
      <c r="G83" s="193"/>
      <c r="H83" s="194"/>
      <c r="I83" s="48" t="s">
        <v>4</v>
      </c>
      <c r="J83" s="49" t="s">
        <v>5</v>
      </c>
      <c r="K83" s="52"/>
      <c r="L83" s="52"/>
      <c r="M83" s="52"/>
      <c r="N83" s="50" t="s">
        <v>6</v>
      </c>
      <c r="O83" s="192" t="s">
        <v>8</v>
      </c>
      <c r="P83" s="193"/>
      <c r="Q83" s="194"/>
    </row>
    <row r="84" spans="2:527" ht="15" customHeight="1" x14ac:dyDescent="0.45">
      <c r="B84" s="2"/>
      <c r="C84" s="217"/>
      <c r="D84" s="218"/>
      <c r="E84" s="218"/>
      <c r="F84" s="218"/>
      <c r="G84" s="218"/>
      <c r="H84" s="219"/>
      <c r="I84" s="72"/>
      <c r="J84" s="73"/>
      <c r="K84" s="73"/>
      <c r="L84" s="128"/>
      <c r="M84" s="128"/>
      <c r="N84" s="74"/>
      <c r="O84" s="208" t="s">
        <v>15</v>
      </c>
      <c r="P84" s="209"/>
      <c r="Q84" s="210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</row>
    <row r="85" spans="2:527" ht="15" customHeight="1" x14ac:dyDescent="0.45">
      <c r="B85" s="2"/>
      <c r="C85" s="220"/>
      <c r="D85" s="221"/>
      <c r="E85" s="221"/>
      <c r="F85" s="221"/>
      <c r="G85" s="221"/>
      <c r="H85" s="222"/>
      <c r="I85" s="75"/>
      <c r="J85" s="76"/>
      <c r="K85" s="76"/>
      <c r="L85" s="129"/>
      <c r="M85" s="129"/>
      <c r="N85" s="77"/>
      <c r="O85" s="211" t="s">
        <v>16</v>
      </c>
      <c r="P85" s="212"/>
      <c r="Q85" s="213"/>
    </row>
    <row r="86" spans="2:527" ht="15" customHeight="1" x14ac:dyDescent="0.45">
      <c r="B86" s="2"/>
      <c r="C86" s="220"/>
      <c r="D86" s="221"/>
      <c r="E86" s="221"/>
      <c r="F86" s="221"/>
      <c r="G86" s="221"/>
      <c r="H86" s="222"/>
      <c r="I86" s="75"/>
      <c r="J86" s="76"/>
      <c r="K86" s="76"/>
      <c r="L86" s="129"/>
      <c r="M86" s="129"/>
      <c r="N86" s="77"/>
      <c r="O86" s="211" t="s">
        <v>17</v>
      </c>
      <c r="P86" s="212"/>
      <c r="Q86" s="213"/>
    </row>
    <row r="87" spans="2:527" s="5" customFormat="1" ht="13.15" x14ac:dyDescent="0.45">
      <c r="B87" s="58"/>
      <c r="C87" s="220"/>
      <c r="D87" s="221"/>
      <c r="E87" s="221"/>
      <c r="F87" s="221"/>
      <c r="G87" s="221"/>
      <c r="H87" s="222"/>
      <c r="I87" s="75"/>
      <c r="J87" s="76"/>
      <c r="K87" s="76"/>
      <c r="L87" s="129"/>
      <c r="M87" s="129"/>
      <c r="N87" s="77"/>
      <c r="O87" s="211" t="s">
        <v>18</v>
      </c>
      <c r="P87" s="212"/>
      <c r="Q87" s="21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</row>
    <row r="88" spans="2:527" ht="15" customHeight="1" x14ac:dyDescent="0.45">
      <c r="B88" s="2"/>
      <c r="C88" s="220"/>
      <c r="D88" s="221"/>
      <c r="E88" s="221"/>
      <c r="F88" s="221"/>
      <c r="G88" s="221"/>
      <c r="H88" s="222"/>
      <c r="I88" s="75"/>
      <c r="J88" s="76"/>
      <c r="K88" s="76"/>
      <c r="L88" s="129"/>
      <c r="M88" s="129"/>
      <c r="N88" s="77"/>
      <c r="O88" s="214" t="s">
        <v>32</v>
      </c>
      <c r="P88" s="215"/>
      <c r="Q88" s="216"/>
    </row>
    <row r="89" spans="2:527" ht="15" customHeight="1" x14ac:dyDescent="0.45">
      <c r="B89" s="2"/>
      <c r="C89" s="220"/>
      <c r="D89" s="221"/>
      <c r="E89" s="221"/>
      <c r="F89" s="221"/>
      <c r="G89" s="221"/>
      <c r="H89" s="222"/>
      <c r="I89" s="75"/>
      <c r="J89" s="76"/>
      <c r="K89" s="76"/>
      <c r="L89" s="129"/>
      <c r="M89" s="129"/>
      <c r="N89" s="77"/>
      <c r="O89" s="214" t="s">
        <v>33</v>
      </c>
      <c r="P89" s="215"/>
      <c r="Q89" s="216"/>
    </row>
    <row r="90" spans="2:527" ht="15" customHeight="1" x14ac:dyDescent="0.45">
      <c r="B90" s="2"/>
      <c r="C90" s="220"/>
      <c r="D90" s="221"/>
      <c r="E90" s="221"/>
      <c r="F90" s="221"/>
      <c r="G90" s="221"/>
      <c r="H90" s="222"/>
      <c r="I90" s="75"/>
      <c r="J90" s="76"/>
      <c r="K90" s="76"/>
      <c r="L90" s="129"/>
      <c r="M90" s="129"/>
      <c r="N90" s="77"/>
      <c r="O90" s="211" t="s">
        <v>19</v>
      </c>
      <c r="P90" s="212"/>
      <c r="Q90" s="213"/>
    </row>
    <row r="91" spans="2:527" ht="28.5" customHeight="1" x14ac:dyDescent="0.45">
      <c r="B91" s="2"/>
      <c r="C91" s="220"/>
      <c r="D91" s="221"/>
      <c r="E91" s="221"/>
      <c r="F91" s="221"/>
      <c r="G91" s="221"/>
      <c r="H91" s="222"/>
      <c r="I91" s="75"/>
      <c r="J91" s="76"/>
      <c r="K91" s="76"/>
      <c r="L91" s="129"/>
      <c r="M91" s="129"/>
      <c r="N91" s="77"/>
      <c r="O91" s="214" t="s">
        <v>20</v>
      </c>
      <c r="P91" s="215"/>
      <c r="Q91" s="216"/>
    </row>
    <row r="92" spans="2:527" ht="15" customHeight="1" thickBot="1" x14ac:dyDescent="0.5">
      <c r="B92" s="2"/>
      <c r="C92" s="223"/>
      <c r="D92" s="224"/>
      <c r="E92" s="224"/>
      <c r="F92" s="224"/>
      <c r="G92" s="224"/>
      <c r="H92" s="225"/>
      <c r="I92" s="78"/>
      <c r="J92" s="79"/>
      <c r="K92" s="79"/>
      <c r="L92" s="130"/>
      <c r="M92" s="130"/>
      <c r="N92" s="80"/>
      <c r="O92" s="229" t="s">
        <v>21</v>
      </c>
      <c r="P92" s="230"/>
      <c r="Q92" s="231"/>
    </row>
    <row r="93" spans="2:527" ht="15" customHeight="1" thickBot="1" x14ac:dyDescent="0.5">
      <c r="B93" s="2"/>
      <c r="C93" s="47" t="s">
        <v>22</v>
      </c>
      <c r="D93" s="192" t="s">
        <v>42</v>
      </c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4"/>
    </row>
    <row r="94" spans="2:527" ht="39.950000000000003" customHeight="1" x14ac:dyDescent="0.4">
      <c r="B94" s="2"/>
      <c r="C94" s="60" t="s">
        <v>28</v>
      </c>
      <c r="D94" s="226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8"/>
    </row>
    <row r="95" spans="2:527" ht="39.950000000000003" customHeight="1" x14ac:dyDescent="0.45">
      <c r="B95" s="2"/>
      <c r="C95" s="61" t="s">
        <v>29</v>
      </c>
      <c r="D95" s="183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5"/>
    </row>
    <row r="96" spans="2:527" ht="39.950000000000003" customHeight="1" thickBot="1" x14ac:dyDescent="0.5">
      <c r="B96" s="2"/>
      <c r="C96" s="61" t="s">
        <v>30</v>
      </c>
      <c r="D96" s="232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4"/>
    </row>
    <row r="97" spans="2:17" ht="15" customHeight="1" thickBot="1" x14ac:dyDescent="0.5">
      <c r="B97" s="2"/>
      <c r="C97" s="205" t="s">
        <v>93</v>
      </c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7"/>
    </row>
    <row r="98" spans="2:17" ht="15" customHeight="1" x14ac:dyDescent="0.45">
      <c r="C98" s="51"/>
      <c r="Q98" s="1"/>
    </row>
    <row r="99" spans="2:17" ht="15" customHeight="1" x14ac:dyDescent="0.45">
      <c r="C99" s="1"/>
      <c r="Q99" s="1"/>
    </row>
    <row r="100" spans="2:17" ht="15" customHeight="1" x14ac:dyDescent="0.45">
      <c r="C100" s="1"/>
      <c r="Q100" s="1"/>
    </row>
    <row r="101" spans="2:17" ht="15" customHeight="1" x14ac:dyDescent="0.45">
      <c r="C101" s="1"/>
      <c r="Q101" s="1"/>
    </row>
    <row r="102" spans="2:17" ht="15" customHeight="1" x14ac:dyDescent="0.45">
      <c r="C102" s="1"/>
      <c r="Q102" s="1"/>
    </row>
    <row r="103" spans="2:17" ht="15" customHeight="1" x14ac:dyDescent="0.45">
      <c r="C103" s="1"/>
      <c r="Q103" s="1"/>
    </row>
    <row r="104" spans="2:17" ht="15" customHeight="1" x14ac:dyDescent="0.45">
      <c r="C104" s="1"/>
      <c r="Q104" s="1"/>
    </row>
    <row r="105" spans="2:17" ht="15" customHeight="1" x14ac:dyDescent="0.45">
      <c r="C105" s="1"/>
      <c r="Q105" s="1"/>
    </row>
    <row r="106" spans="2:17" ht="15" customHeight="1" x14ac:dyDescent="0.45">
      <c r="C106" s="1"/>
      <c r="Q106" s="1"/>
    </row>
    <row r="107" spans="2:17" ht="15" customHeight="1" x14ac:dyDescent="0.45">
      <c r="C107" s="1"/>
      <c r="Q107" s="1"/>
    </row>
    <row r="108" spans="2:17" ht="15" customHeight="1" x14ac:dyDescent="0.45">
      <c r="C108" s="1"/>
      <c r="Q108" s="1"/>
    </row>
    <row r="109" spans="2:17" ht="15" customHeight="1" x14ac:dyDescent="0.45">
      <c r="C109" s="1"/>
      <c r="Q109" s="1"/>
    </row>
    <row r="110" spans="2:17" ht="15" customHeight="1" x14ac:dyDescent="0.45">
      <c r="C110" s="1"/>
      <c r="Q110" s="1"/>
    </row>
    <row r="111" spans="2:17" ht="15" customHeight="1" x14ac:dyDescent="0.45">
      <c r="C111" s="1"/>
      <c r="Q111" s="1"/>
    </row>
    <row r="112" spans="2:17" ht="15" customHeight="1" x14ac:dyDescent="0.45">
      <c r="C112" s="1"/>
      <c r="Q112" s="1"/>
    </row>
    <row r="113" spans="3:17" ht="15" customHeight="1" x14ac:dyDescent="0.45">
      <c r="C113" s="1"/>
      <c r="Q113" s="1"/>
    </row>
    <row r="114" spans="3:17" ht="15" customHeight="1" x14ac:dyDescent="0.45">
      <c r="C114" s="1"/>
      <c r="Q114" s="1"/>
    </row>
    <row r="115" spans="3:17" ht="15" customHeight="1" x14ac:dyDescent="0.45">
      <c r="C115" s="1"/>
      <c r="Q115" s="1"/>
    </row>
    <row r="116" spans="3:17" ht="15" customHeight="1" x14ac:dyDescent="0.45">
      <c r="C116" s="1"/>
      <c r="Q116" s="1"/>
    </row>
    <row r="117" spans="3:17" ht="15" customHeight="1" x14ac:dyDescent="0.45">
      <c r="C117" s="1"/>
      <c r="Q117" s="1"/>
    </row>
    <row r="118" spans="3:17" ht="15" customHeight="1" x14ac:dyDescent="0.45">
      <c r="C118" s="1"/>
      <c r="Q118" s="1"/>
    </row>
    <row r="119" spans="3:17" ht="15" customHeight="1" x14ac:dyDescent="0.45">
      <c r="C119" s="1"/>
      <c r="Q119" s="1"/>
    </row>
    <row r="120" spans="3:17" ht="15" customHeight="1" x14ac:dyDescent="0.45">
      <c r="C120" s="1"/>
      <c r="Q120" s="1"/>
    </row>
    <row r="121" spans="3:17" ht="15" customHeight="1" x14ac:dyDescent="0.45">
      <c r="C121" s="1"/>
      <c r="Q121" s="1"/>
    </row>
    <row r="122" spans="3:17" ht="15" customHeight="1" x14ac:dyDescent="0.45">
      <c r="C122" s="1"/>
      <c r="Q122" s="1"/>
    </row>
    <row r="123" spans="3:17" ht="15" customHeight="1" x14ac:dyDescent="0.45">
      <c r="C123" s="1"/>
      <c r="Q123" s="1"/>
    </row>
    <row r="124" spans="3:17" ht="15" customHeight="1" x14ac:dyDescent="0.45">
      <c r="C124" s="1"/>
      <c r="Q124" s="1"/>
    </row>
    <row r="125" spans="3:17" ht="15" customHeight="1" x14ac:dyDescent="0.45">
      <c r="C125" s="1"/>
      <c r="Q125" s="1"/>
    </row>
    <row r="126" spans="3:17" ht="15" customHeight="1" x14ac:dyDescent="0.45">
      <c r="C126" s="1"/>
      <c r="Q126" s="1"/>
    </row>
    <row r="127" spans="3:17" ht="15" customHeight="1" x14ac:dyDescent="0.45">
      <c r="C127" s="1"/>
      <c r="Q127" s="1"/>
    </row>
    <row r="128" spans="3:17" ht="15" customHeight="1" x14ac:dyDescent="0.45">
      <c r="C128" s="1"/>
      <c r="Q128" s="1"/>
    </row>
    <row r="129" spans="3:17" ht="15" customHeight="1" x14ac:dyDescent="0.45">
      <c r="C129" s="1"/>
      <c r="Q129" s="1"/>
    </row>
    <row r="130" spans="3:17" ht="15" customHeight="1" x14ac:dyDescent="0.45">
      <c r="C130" s="1"/>
      <c r="Q130" s="1"/>
    </row>
    <row r="131" spans="3:17" ht="15" customHeight="1" x14ac:dyDescent="0.45">
      <c r="C131" s="1"/>
      <c r="Q131" s="1"/>
    </row>
    <row r="132" spans="3:17" ht="15" customHeight="1" x14ac:dyDescent="0.45">
      <c r="C132" s="1"/>
      <c r="Q132" s="1"/>
    </row>
    <row r="133" spans="3:17" ht="15" customHeight="1" x14ac:dyDescent="0.45">
      <c r="C133" s="1"/>
      <c r="Q133" s="1"/>
    </row>
    <row r="134" spans="3:17" ht="15" customHeight="1" x14ac:dyDescent="0.45">
      <c r="C134" s="1"/>
      <c r="Q134" s="1"/>
    </row>
    <row r="135" spans="3:17" ht="15" customHeight="1" x14ac:dyDescent="0.45">
      <c r="C135" s="1"/>
      <c r="Q135" s="1"/>
    </row>
    <row r="136" spans="3:17" ht="15" customHeight="1" x14ac:dyDescent="0.45">
      <c r="C136" s="1"/>
      <c r="Q136" s="1"/>
    </row>
    <row r="137" spans="3:17" ht="15" customHeight="1" x14ac:dyDescent="0.45">
      <c r="C137" s="1"/>
      <c r="Q137" s="1"/>
    </row>
    <row r="138" spans="3:17" ht="15" customHeight="1" x14ac:dyDescent="0.45">
      <c r="C138" s="1"/>
      <c r="Q138" s="1"/>
    </row>
    <row r="139" spans="3:17" ht="15" customHeight="1" x14ac:dyDescent="0.45">
      <c r="C139" s="1"/>
      <c r="Q139" s="1"/>
    </row>
    <row r="140" spans="3:17" ht="15" customHeight="1" x14ac:dyDescent="0.45">
      <c r="C140" s="1"/>
      <c r="Q140" s="1"/>
    </row>
    <row r="141" spans="3:17" ht="15" customHeight="1" x14ac:dyDescent="0.45">
      <c r="C141" s="1"/>
      <c r="Q141" s="1"/>
    </row>
    <row r="142" spans="3:17" ht="15" customHeight="1" x14ac:dyDescent="0.45">
      <c r="C142" s="1"/>
      <c r="Q142" s="1"/>
    </row>
    <row r="143" spans="3:17" ht="15" customHeight="1" x14ac:dyDescent="0.45">
      <c r="C143" s="1"/>
      <c r="Q143" s="1"/>
    </row>
    <row r="144" spans="3:17" ht="15" customHeight="1" x14ac:dyDescent="0.45">
      <c r="C144" s="1"/>
      <c r="Q144" s="1"/>
    </row>
    <row r="145" spans="3:17" ht="15" customHeight="1" x14ac:dyDescent="0.45">
      <c r="C145" s="1"/>
      <c r="Q145" s="1"/>
    </row>
    <row r="146" spans="3:17" ht="15" customHeight="1" x14ac:dyDescent="0.45">
      <c r="C146" s="1"/>
      <c r="Q146" s="1"/>
    </row>
    <row r="147" spans="3:17" ht="15" customHeight="1" x14ac:dyDescent="0.45">
      <c r="C147" s="1"/>
      <c r="Q147" s="1"/>
    </row>
    <row r="148" spans="3:17" ht="15" customHeight="1" x14ac:dyDescent="0.45">
      <c r="C148" s="1"/>
      <c r="Q148" s="1"/>
    </row>
    <row r="149" spans="3:17" ht="15" customHeight="1" x14ac:dyDescent="0.45">
      <c r="C149" s="1"/>
      <c r="Q149" s="1"/>
    </row>
    <row r="150" spans="3:17" ht="15" customHeight="1" x14ac:dyDescent="0.45">
      <c r="C150" s="1"/>
      <c r="Q150" s="1"/>
    </row>
    <row r="151" spans="3:17" ht="15" customHeight="1" x14ac:dyDescent="0.45">
      <c r="C151" s="1"/>
      <c r="Q151" s="1"/>
    </row>
    <row r="152" spans="3:17" ht="15" customHeight="1" x14ac:dyDescent="0.45">
      <c r="C152" s="1"/>
      <c r="Q152" s="1"/>
    </row>
    <row r="153" spans="3:17" ht="15" customHeight="1" x14ac:dyDescent="0.45">
      <c r="C153" s="1"/>
      <c r="Q153" s="1"/>
    </row>
    <row r="154" spans="3:17" ht="15" customHeight="1" x14ac:dyDescent="0.45">
      <c r="C154" s="1"/>
      <c r="Q154" s="1"/>
    </row>
    <row r="155" spans="3:17" ht="15" customHeight="1" x14ac:dyDescent="0.45">
      <c r="C155" s="1"/>
      <c r="Q155" s="1"/>
    </row>
    <row r="156" spans="3:17" ht="15" customHeight="1" x14ac:dyDescent="0.45">
      <c r="C156" s="1"/>
      <c r="Q156" s="1"/>
    </row>
    <row r="157" spans="3:17" ht="15" customHeight="1" x14ac:dyDescent="0.45">
      <c r="C157" s="1"/>
      <c r="Q157" s="1"/>
    </row>
    <row r="158" spans="3:17" ht="15" customHeight="1" x14ac:dyDescent="0.45">
      <c r="C158" s="1"/>
      <c r="Q158" s="1"/>
    </row>
    <row r="159" spans="3:17" ht="15" customHeight="1" x14ac:dyDescent="0.45">
      <c r="C159" s="1"/>
      <c r="Q159" s="1"/>
    </row>
    <row r="160" spans="3:17" ht="15" customHeight="1" x14ac:dyDescent="0.45">
      <c r="C160" s="1"/>
      <c r="Q160" s="1"/>
    </row>
    <row r="161" spans="3:17" ht="15" customHeight="1" x14ac:dyDescent="0.45">
      <c r="C161" s="1"/>
      <c r="Q161" s="1"/>
    </row>
    <row r="162" spans="3:17" ht="15" customHeight="1" x14ac:dyDescent="0.45">
      <c r="C162" s="1"/>
      <c r="Q162" s="1"/>
    </row>
    <row r="163" spans="3:17" ht="15" customHeight="1" x14ac:dyDescent="0.45">
      <c r="C163" s="1"/>
      <c r="Q163" s="1"/>
    </row>
    <row r="164" spans="3:17" ht="15" customHeight="1" x14ac:dyDescent="0.45">
      <c r="C164" s="1"/>
      <c r="Q164" s="1"/>
    </row>
    <row r="165" spans="3:17" ht="15" customHeight="1" x14ac:dyDescent="0.45">
      <c r="C165" s="1"/>
      <c r="Q165" s="1"/>
    </row>
    <row r="166" spans="3:17" ht="15" customHeight="1" x14ac:dyDescent="0.45">
      <c r="C166" s="1"/>
      <c r="Q166" s="1"/>
    </row>
    <row r="167" spans="3:17" ht="15" customHeight="1" x14ac:dyDescent="0.45">
      <c r="C167" s="1"/>
      <c r="Q167" s="1"/>
    </row>
    <row r="168" spans="3:17" ht="15" customHeight="1" x14ac:dyDescent="0.45">
      <c r="C168" s="1"/>
      <c r="Q168" s="1"/>
    </row>
    <row r="169" spans="3:17" ht="15" customHeight="1" x14ac:dyDescent="0.45">
      <c r="C169" s="1"/>
      <c r="Q169" s="1"/>
    </row>
    <row r="170" spans="3:17" ht="15" customHeight="1" x14ac:dyDescent="0.45">
      <c r="C170" s="1"/>
      <c r="Q170" s="1"/>
    </row>
    <row r="171" spans="3:17" ht="15" customHeight="1" x14ac:dyDescent="0.45">
      <c r="C171" s="1"/>
      <c r="Q171" s="1"/>
    </row>
    <row r="172" spans="3:17" ht="15" customHeight="1" x14ac:dyDescent="0.45">
      <c r="C172" s="1"/>
      <c r="Q172" s="1"/>
    </row>
    <row r="173" spans="3:17" ht="15" customHeight="1" x14ac:dyDescent="0.45">
      <c r="C173" s="1"/>
      <c r="Q173" s="1"/>
    </row>
    <row r="174" spans="3:17" ht="15" customHeight="1" x14ac:dyDescent="0.45">
      <c r="C174" s="1"/>
      <c r="Q174" s="1"/>
    </row>
    <row r="175" spans="3:17" ht="15" customHeight="1" x14ac:dyDescent="0.45">
      <c r="C175" s="1"/>
      <c r="Q175" s="1"/>
    </row>
    <row r="176" spans="3:17" ht="15" customHeight="1" x14ac:dyDescent="0.45">
      <c r="C176" s="1"/>
      <c r="Q176" s="1"/>
    </row>
    <row r="177" spans="3:17" ht="15" customHeight="1" x14ac:dyDescent="0.45">
      <c r="C177" s="1"/>
      <c r="Q177" s="1"/>
    </row>
    <row r="178" spans="3:17" ht="15" customHeight="1" x14ac:dyDescent="0.45">
      <c r="C178" s="1"/>
      <c r="Q178" s="1"/>
    </row>
    <row r="179" spans="3:17" ht="15" customHeight="1" x14ac:dyDescent="0.45">
      <c r="C179" s="1"/>
      <c r="Q179" s="1"/>
    </row>
    <row r="180" spans="3:17" ht="15" customHeight="1" x14ac:dyDescent="0.45">
      <c r="C180" s="1"/>
      <c r="Q180" s="1"/>
    </row>
    <row r="181" spans="3:17" ht="15" customHeight="1" x14ac:dyDescent="0.45">
      <c r="C181" s="1"/>
      <c r="Q181" s="1"/>
    </row>
    <row r="182" spans="3:17" ht="15" customHeight="1" x14ac:dyDescent="0.45">
      <c r="C182" s="1"/>
      <c r="Q182" s="1"/>
    </row>
    <row r="183" spans="3:17" ht="15" customHeight="1" x14ac:dyDescent="0.45">
      <c r="C183" s="1"/>
      <c r="Q183" s="1"/>
    </row>
    <row r="184" spans="3:17" ht="15" customHeight="1" x14ac:dyDescent="0.45">
      <c r="C184" s="1"/>
      <c r="Q184" s="1"/>
    </row>
    <row r="185" spans="3:17" ht="15" customHeight="1" x14ac:dyDescent="0.45">
      <c r="C185" s="1"/>
      <c r="Q185" s="1"/>
    </row>
    <row r="186" spans="3:17" ht="15" customHeight="1" x14ac:dyDescent="0.45">
      <c r="C186" s="1"/>
      <c r="Q186" s="1"/>
    </row>
    <row r="187" spans="3:17" ht="15" customHeight="1" x14ac:dyDescent="0.45">
      <c r="C187" s="1"/>
      <c r="Q187" s="1"/>
    </row>
    <row r="188" spans="3:17" ht="15" customHeight="1" x14ac:dyDescent="0.45">
      <c r="C188" s="1"/>
      <c r="Q188" s="1"/>
    </row>
    <row r="189" spans="3:17" ht="15" customHeight="1" x14ac:dyDescent="0.45">
      <c r="C189" s="1"/>
      <c r="Q189" s="1"/>
    </row>
    <row r="190" spans="3:17" ht="15" customHeight="1" x14ac:dyDescent="0.45">
      <c r="C190" s="1"/>
      <c r="Q190" s="1"/>
    </row>
    <row r="191" spans="3:17" ht="15" customHeight="1" x14ac:dyDescent="0.45">
      <c r="C191" s="1"/>
      <c r="Q191" s="1"/>
    </row>
    <row r="192" spans="3:17" ht="15" customHeight="1" x14ac:dyDescent="0.45">
      <c r="C192" s="1"/>
      <c r="Q192" s="1"/>
    </row>
    <row r="193" spans="3:17" ht="15" customHeight="1" x14ac:dyDescent="0.45">
      <c r="C193" s="1"/>
      <c r="Q193" s="1"/>
    </row>
    <row r="194" spans="3:17" ht="15" customHeight="1" x14ac:dyDescent="0.45">
      <c r="C194" s="1"/>
      <c r="Q194" s="1"/>
    </row>
    <row r="195" spans="3:17" ht="15" customHeight="1" x14ac:dyDescent="0.45">
      <c r="C195" s="1"/>
      <c r="Q195" s="1"/>
    </row>
    <row r="196" spans="3:17" ht="15" customHeight="1" x14ac:dyDescent="0.45">
      <c r="C196" s="1"/>
      <c r="Q196" s="1"/>
    </row>
    <row r="197" spans="3:17" ht="15" customHeight="1" x14ac:dyDescent="0.45">
      <c r="C197" s="1"/>
      <c r="Q197" s="1"/>
    </row>
    <row r="198" spans="3:17" ht="15" customHeight="1" x14ac:dyDescent="0.45">
      <c r="C198" s="1"/>
    </row>
    <row r="199" spans="3:17" ht="15" customHeight="1" x14ac:dyDescent="0.45">
      <c r="C199" s="1"/>
    </row>
  </sheetData>
  <sheetProtection algorithmName="SHA-512" hashValue="PZkN4ONVpnNBirfiAihkzYUwfG87Fahz2G70uFBdKOh67OzghTGn+Thqo8dVLVnUZjAa0xnglsRR/LyiQ8G7xA==" saltValue="55NUOtQABLDvgXfqKiRzDg==" spinCount="100000" sheet="1" selectLockedCells="1"/>
  <mergeCells count="79">
    <mergeCell ref="E39:G39"/>
    <mergeCell ref="H39:J39"/>
    <mergeCell ref="N39:P39"/>
    <mergeCell ref="E37:G37"/>
    <mergeCell ref="H37:J37"/>
    <mergeCell ref="H36:J36"/>
    <mergeCell ref="N36:P36"/>
    <mergeCell ref="N37:P37"/>
    <mergeCell ref="E38:G38"/>
    <mergeCell ref="H38:J38"/>
    <mergeCell ref="N38:P38"/>
    <mergeCell ref="C97:Q97"/>
    <mergeCell ref="O84:Q84"/>
    <mergeCell ref="O85:Q85"/>
    <mergeCell ref="O86:Q86"/>
    <mergeCell ref="O87:Q87"/>
    <mergeCell ref="O88:Q88"/>
    <mergeCell ref="O89:Q89"/>
    <mergeCell ref="C84:H92"/>
    <mergeCell ref="D94:Q94"/>
    <mergeCell ref="O91:Q91"/>
    <mergeCell ref="O92:Q92"/>
    <mergeCell ref="O90:Q90"/>
    <mergeCell ref="D96:Q96"/>
    <mergeCell ref="D93:Q93"/>
    <mergeCell ref="C29:Q29"/>
    <mergeCell ref="N34:P34"/>
    <mergeCell ref="O83:Q83"/>
    <mergeCell ref="C34:D34"/>
    <mergeCell ref="C42:C45"/>
    <mergeCell ref="C83:H83"/>
    <mergeCell ref="C75:C77"/>
    <mergeCell ref="C48:C53"/>
    <mergeCell ref="D48:D49"/>
    <mergeCell ref="C54:C61"/>
    <mergeCell ref="C37:D37"/>
    <mergeCell ref="C38:D38"/>
    <mergeCell ref="C39:D39"/>
    <mergeCell ref="C33:D33"/>
    <mergeCell ref="N32:P32"/>
    <mergeCell ref="N35:P35"/>
    <mergeCell ref="N33:P33"/>
    <mergeCell ref="C32:D32"/>
    <mergeCell ref="D95:Q95"/>
    <mergeCell ref="C62:C68"/>
    <mergeCell ref="C70:C72"/>
    <mergeCell ref="E32:G32"/>
    <mergeCell ref="H32:J32"/>
    <mergeCell ref="E33:G33"/>
    <mergeCell ref="H33:J33"/>
    <mergeCell ref="E34:G34"/>
    <mergeCell ref="H34:J34"/>
    <mergeCell ref="C35:D35"/>
    <mergeCell ref="E35:G35"/>
    <mergeCell ref="H35:J35"/>
    <mergeCell ref="C36:D36"/>
    <mergeCell ref="E36:G36"/>
    <mergeCell ref="C3:P3"/>
    <mergeCell ref="C28:Q28"/>
    <mergeCell ref="D7:Q7"/>
    <mergeCell ref="D9:Q9"/>
    <mergeCell ref="D10:Q10"/>
    <mergeCell ref="D12:Q12"/>
    <mergeCell ref="D13:Q13"/>
    <mergeCell ref="D8:Q8"/>
    <mergeCell ref="D16:Q16"/>
    <mergeCell ref="E18:G18"/>
    <mergeCell ref="D27:P27"/>
    <mergeCell ref="S17:X17"/>
    <mergeCell ref="S18:X22"/>
    <mergeCell ref="P19:Q23"/>
    <mergeCell ref="D25:P25"/>
    <mergeCell ref="D26:P26"/>
    <mergeCell ref="C18:D18"/>
    <mergeCell ref="H19:O23"/>
    <mergeCell ref="E19:G23"/>
    <mergeCell ref="C24:Q24"/>
    <mergeCell ref="H18:O18"/>
    <mergeCell ref="P18:Q18"/>
  </mergeCells>
  <conditionalFormatting sqref="D16:Q16">
    <cfRule type="cellIs" dxfId="13" priority="80" operator="equal">
      <formula>"Onvoldoende"</formula>
    </cfRule>
  </conditionalFormatting>
  <conditionalFormatting sqref="I84:N92">
    <cfRule type="cellIs" dxfId="12" priority="103" operator="equal">
      <formula>"x"</formula>
    </cfRule>
  </conditionalFormatting>
  <conditionalFormatting sqref="J81">
    <cfRule type="cellIs" dxfId="11" priority="27" operator="greaterThan">
      <formula>0</formula>
    </cfRule>
  </conditionalFormatting>
  <conditionalFormatting sqref="J56:L56">
    <cfRule type="cellIs" dxfId="10" priority="5" operator="equal">
      <formula>1</formula>
    </cfRule>
  </conditionalFormatting>
  <conditionalFormatting sqref="J64:L64">
    <cfRule type="cellIs" dxfId="9" priority="1" operator="equal">
      <formula>1</formula>
    </cfRule>
  </conditionalFormatting>
  <conditionalFormatting sqref="J44:M44">
    <cfRule type="cellIs" dxfId="8" priority="32" operator="equal">
      <formula>1</formula>
    </cfRule>
    <cfRule type="cellIs" dxfId="7" priority="34" operator="equal">
      <formula>3</formula>
    </cfRule>
  </conditionalFormatting>
  <conditionalFormatting sqref="J54:M54">
    <cfRule type="cellIs" dxfId="6" priority="46" operator="equal">
      <formula>3</formula>
    </cfRule>
  </conditionalFormatting>
  <conditionalFormatting sqref="J62:M62">
    <cfRule type="cellIs" dxfId="5" priority="40" operator="equal">
      <formula>3</formula>
    </cfRule>
  </conditionalFormatting>
  <conditionalFormatting sqref="K56:M56">
    <cfRule type="cellIs" dxfId="4" priority="6" operator="equal">
      <formula>3</formula>
    </cfRule>
  </conditionalFormatting>
  <conditionalFormatting sqref="K64:M64">
    <cfRule type="cellIs" dxfId="3" priority="2" operator="equal">
      <formula>3</formula>
    </cfRule>
  </conditionalFormatting>
  <conditionalFormatting sqref="N42:P80">
    <cfRule type="cellIs" dxfId="2" priority="21" operator="equal">
      <formula>"x"</formula>
    </cfRule>
  </conditionalFormatting>
  <conditionalFormatting sqref="N54:P68">
    <cfRule type="containsText" dxfId="1" priority="39" operator="containsText" text="x">
      <formula>NOT(ISERROR(SEARCH("x",N54)))</formula>
    </cfRule>
  </conditionalFormatting>
  <conditionalFormatting sqref="N78:P78">
    <cfRule type="containsText" dxfId="0" priority="22" operator="containsText" text="x">
      <formula>NOT(ISERROR(SEARCH("x",N78)))</formula>
    </cfRule>
  </conditionalFormatting>
  <dataValidations count="4">
    <dataValidation type="list" allowBlank="1" showInputMessage="1" showErrorMessage="1" sqref="I84:N92 N42:P80" xr:uid="{00000000-0002-0000-0000-000000000000}">
      <formula1>"x,"</formula1>
    </dataValidation>
    <dataValidation type="list" allowBlank="1" showInputMessage="1" showErrorMessage="1" sqref="E54:G54 E42:G42 E62:G62 E75:G75 E70:G70" xr:uid="{3B437433-1F45-4DF0-AEEC-4F00681EC485}">
      <formula1>"1,0,a"</formula1>
    </dataValidation>
    <dataValidation type="list" allowBlank="1" showInputMessage="1" showErrorMessage="1" sqref="E56:G56 E64:G64 E44:G44 E78:G78" xr:uid="{F67FE6E4-EC1C-4BCD-A40F-EA6F7B4A647B}">
      <formula1>"2,1,0,a"</formula1>
    </dataValidation>
    <dataValidation type="list" allowBlank="1" showInputMessage="1" showErrorMessage="1" sqref="E48:G48 E72:G72 E77:G77" xr:uid="{B0E34E89-7FD3-4C7E-B423-490D46141B25}">
      <formula1>"2,0,a"</formula1>
    </dataValidation>
  </dataValidations>
  <pageMargins left="0.23622047244094491" right="0.23622047244094491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2"/>
  <sheetViews>
    <sheetView workbookViewId="0">
      <selection sqref="A1:J1"/>
    </sheetView>
  </sheetViews>
  <sheetFormatPr defaultRowHeight="14.25" x14ac:dyDescent="0.45"/>
  <sheetData>
    <row r="1" spans="1:10" ht="14.65" thickBot="1" x14ac:dyDescent="0.5">
      <c r="A1" s="243" t="s">
        <v>24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x14ac:dyDescent="0.45">
      <c r="A2" s="241" t="s">
        <v>25</v>
      </c>
      <c r="B2" s="242"/>
      <c r="C2" s="242"/>
      <c r="D2" s="242"/>
      <c r="E2" s="242"/>
      <c r="F2" s="242"/>
      <c r="G2" s="242"/>
      <c r="H2" s="242"/>
      <c r="I2" s="37" t="s">
        <v>26</v>
      </c>
      <c r="J2" s="36"/>
    </row>
  </sheetData>
  <mergeCells count="2">
    <mergeCell ref="A2:H2"/>
    <mergeCell ref="A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4" ma:contentTypeDescription="Een nieuw document maken." ma:contentTypeScope="" ma:versionID="5d574e7a832d99081e84eae36a109784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1d712eca9270eaf4cf705d97de3eebe6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3FD4CA-06DC-4FBB-A52A-E70C7CAC59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869494-EF55-4DF6-ACE7-900E24D4E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8c9ba-b3b6-4de5-b552-ea7b466e8b2e"/>
    <ds:schemaRef ds:uri="9af68710-22b7-49a0-ae09-6fd475361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9F81CD-ECC9-48A0-978A-72D4915E56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Versiebeheer</vt:lpstr>
      <vt:lpstr>Scoreformulier beoordeling</vt:lpstr>
      <vt:lpstr>Tijdsregistratie beoordelaar</vt:lpstr>
      <vt:lpstr>'Scoreformulier beoordeling'!Afdrukbereik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Keurentjes, Puck</dc:creator>
  <cp:lastModifiedBy>CLBPS | Thea van Schaik</cp:lastModifiedBy>
  <cp:lastPrinted>2022-03-07T14:09:59Z</cp:lastPrinted>
  <dcterms:created xsi:type="dcterms:W3CDTF">2021-11-01T10:56:40Z</dcterms:created>
  <dcterms:modified xsi:type="dcterms:W3CDTF">2023-09-18T12:50:17Z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